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arroll\Nextcloud\Dossier-ED-Ancien-Salsa\SOUTENANCES\Soutenances-2026\"/>
    </mc:Choice>
  </mc:AlternateContent>
  <xr:revisionPtr revIDLastSave="0" documentId="8_{87A803E3-F7B6-497A-A762-1C57DFFCFC1A}" xr6:coauthVersionLast="47" xr6:coauthVersionMax="47" xr10:uidLastSave="{00000000-0000-0000-0000-000000000000}"/>
  <bookViews>
    <workbookView xWindow="915" yWindow="180" windowWidth="27825" windowHeight="15300" xr2:uid="{4C31A4E1-0994-4576-98C2-2ED19EE3C69C}"/>
  </bookViews>
  <sheets>
    <sheet name="calendrier été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5" l="1"/>
  <c r="K4" i="5"/>
  <c r="AC4" i="5"/>
  <c r="S6" i="5"/>
  <c r="S7" i="5"/>
  <c r="S8" i="5" s="1"/>
  <c r="S9" i="5" s="1"/>
  <c r="S5" i="5"/>
  <c r="AC5" i="5"/>
  <c r="AE5" i="5" s="1"/>
  <c r="M4" i="5"/>
  <c r="K5" i="5"/>
  <c r="M5" i="5" s="1"/>
  <c r="I6" i="5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C51" i="5"/>
  <c r="E51" i="5" s="1"/>
  <c r="C50" i="5"/>
  <c r="E50" i="5" s="1"/>
  <c r="C49" i="5"/>
  <c r="E49" i="5" s="1"/>
  <c r="C48" i="5"/>
  <c r="E48" i="5" s="1"/>
  <c r="C47" i="5"/>
  <c r="E47" i="5" s="1"/>
  <c r="C46" i="5"/>
  <c r="E46" i="5" s="1"/>
  <c r="C45" i="5"/>
  <c r="E45" i="5" s="1"/>
  <c r="C44" i="5"/>
  <c r="E44" i="5" s="1"/>
  <c r="C43" i="5"/>
  <c r="E43" i="5" s="1"/>
  <c r="C42" i="5"/>
  <c r="E42" i="5" s="1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C30" i="5"/>
  <c r="E30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C23" i="5"/>
  <c r="E23" i="5" s="1"/>
  <c r="C22" i="5"/>
  <c r="E22" i="5" s="1"/>
  <c r="C21" i="5"/>
  <c r="E21" i="5" s="1"/>
  <c r="C20" i="5"/>
  <c r="E20" i="5" s="1"/>
  <c r="C19" i="5"/>
  <c r="E19" i="5" s="1"/>
  <c r="C18" i="5"/>
  <c r="E18" i="5" s="1"/>
  <c r="C17" i="5"/>
  <c r="E17" i="5" s="1"/>
  <c r="AC17" i="5"/>
  <c r="AE17" i="5" s="1"/>
  <c r="C16" i="5"/>
  <c r="E16" i="5" s="1"/>
  <c r="AC16" i="5"/>
  <c r="AE16" i="5" s="1"/>
  <c r="C15" i="5"/>
  <c r="E15" i="5" s="1"/>
  <c r="AC15" i="5"/>
  <c r="AE15" i="5" s="1"/>
  <c r="C14" i="5"/>
  <c r="E14" i="5" s="1"/>
  <c r="AC14" i="5"/>
  <c r="AE14" i="5" s="1"/>
  <c r="C13" i="5"/>
  <c r="E13" i="5" s="1"/>
  <c r="AC13" i="5"/>
  <c r="AE13" i="5" s="1"/>
  <c r="C12" i="5"/>
  <c r="E12" i="5" s="1"/>
  <c r="AC12" i="5"/>
  <c r="AE12" i="5" s="1"/>
  <c r="C11" i="5"/>
  <c r="E11" i="5" s="1"/>
  <c r="AC11" i="5"/>
  <c r="AE11" i="5" s="1"/>
  <c r="C10" i="5"/>
  <c r="E10" i="5" s="1"/>
  <c r="AC10" i="5"/>
  <c r="AE10" i="5" s="1"/>
  <c r="C9" i="5"/>
  <c r="E9" i="5" s="1"/>
  <c r="AC9" i="5"/>
  <c r="AE9" i="5" s="1"/>
  <c r="C8" i="5"/>
  <c r="E8" i="5" s="1"/>
  <c r="AC8" i="5"/>
  <c r="AE8" i="5" s="1"/>
  <c r="T7" i="5"/>
  <c r="V7" i="5" s="1"/>
  <c r="C7" i="5"/>
  <c r="E7" i="5" s="1"/>
  <c r="AC7" i="5"/>
  <c r="AE7" i="5" s="1"/>
  <c r="T6" i="5"/>
  <c r="V6" i="5" s="1"/>
  <c r="C6" i="5"/>
  <c r="E6" i="5" s="1"/>
  <c r="AC6" i="5"/>
  <c r="AE6" i="5" s="1"/>
  <c r="T5" i="5"/>
  <c r="V5" i="5" s="1"/>
  <c r="J6" i="5"/>
  <c r="J7" i="5" s="1"/>
  <c r="J8" i="5" s="1"/>
  <c r="C5" i="5"/>
  <c r="E5" i="5" s="1"/>
  <c r="T4" i="5"/>
  <c r="V4" i="5" s="1"/>
  <c r="B4" i="5"/>
  <c r="C4" i="5" s="1"/>
  <c r="E4" i="5" s="1"/>
  <c r="T32" i="5" l="1"/>
  <c r="V32" i="5" s="1"/>
  <c r="T9" i="5"/>
  <c r="V9" i="5" s="1"/>
  <c r="S10" i="5"/>
  <c r="T8" i="5"/>
  <c r="V8" i="5" s="1"/>
  <c r="I49" i="5"/>
  <c r="K6" i="5"/>
  <c r="M6" i="5" s="1"/>
  <c r="J9" i="5"/>
  <c r="K8" i="5"/>
  <c r="M8" i="5" s="1"/>
  <c r="K7" i="5"/>
  <c r="M7" i="5" s="1"/>
  <c r="T33" i="5" l="1"/>
  <c r="V33" i="5" s="1"/>
  <c r="S11" i="5"/>
  <c r="T10" i="5"/>
  <c r="V10" i="5" s="1"/>
  <c r="K9" i="5"/>
  <c r="M9" i="5" s="1"/>
  <c r="J10" i="5"/>
  <c r="T34" i="5" l="1"/>
  <c r="V34" i="5" s="1"/>
  <c r="T11" i="5"/>
  <c r="V11" i="5" s="1"/>
  <c r="S12" i="5"/>
  <c r="J11" i="5"/>
  <c r="K10" i="5"/>
  <c r="M10" i="5" s="1"/>
  <c r="T35" i="5" l="1"/>
  <c r="V35" i="5" s="1"/>
  <c r="S13" i="5"/>
  <c r="T12" i="5"/>
  <c r="V12" i="5" s="1"/>
  <c r="J12" i="5"/>
  <c r="K11" i="5"/>
  <c r="M11" i="5" s="1"/>
  <c r="T36" i="5" l="1"/>
  <c r="V36" i="5" s="1"/>
  <c r="T13" i="5"/>
  <c r="V13" i="5" s="1"/>
  <c r="J13" i="5"/>
  <c r="K12" i="5"/>
  <c r="T37" i="5" l="1"/>
  <c r="V37" i="5" s="1"/>
  <c r="T14" i="5"/>
  <c r="V14" i="5" s="1"/>
  <c r="J14" i="5"/>
  <c r="K13" i="5"/>
  <c r="M13" i="5" s="1"/>
  <c r="T38" i="5" l="1"/>
  <c r="V38" i="5" s="1"/>
  <c r="T15" i="5"/>
  <c r="V15" i="5" s="1"/>
  <c r="J15" i="5"/>
  <c r="K14" i="5"/>
  <c r="M14" i="5" s="1"/>
  <c r="T39" i="5" l="1"/>
  <c r="V39" i="5" s="1"/>
  <c r="T16" i="5"/>
  <c r="V16" i="5" s="1"/>
  <c r="J16" i="5"/>
  <c r="K15" i="5"/>
  <c r="M15" i="5" s="1"/>
  <c r="T40" i="5" l="1"/>
  <c r="V40" i="5" s="1"/>
  <c r="T17" i="5"/>
  <c r="V17" i="5" s="1"/>
  <c r="K16" i="5"/>
  <c r="M16" i="5" s="1"/>
  <c r="J17" i="5"/>
  <c r="T41" i="5" l="1"/>
  <c r="V41" i="5" s="1"/>
  <c r="T18" i="5"/>
  <c r="V18" i="5" s="1"/>
  <c r="J18" i="5"/>
  <c r="K17" i="5"/>
  <c r="M17" i="5" s="1"/>
  <c r="T42" i="5" l="1"/>
  <c r="V42" i="5" s="1"/>
  <c r="T19" i="5"/>
  <c r="V19" i="5" s="1"/>
  <c r="K18" i="5"/>
  <c r="M18" i="5" s="1"/>
  <c r="J19" i="5"/>
  <c r="T43" i="5" l="1"/>
  <c r="V43" i="5" s="1"/>
  <c r="AE4" i="5"/>
  <c r="T20" i="5"/>
  <c r="V20" i="5" s="1"/>
  <c r="K19" i="5"/>
  <c r="M19" i="5" s="1"/>
  <c r="J20" i="5"/>
  <c r="T21" i="5" l="1"/>
  <c r="V21" i="5" s="1"/>
  <c r="J21" i="5"/>
  <c r="K20" i="5"/>
  <c r="M20" i="5" s="1"/>
  <c r="T22" i="5" l="1"/>
  <c r="V22" i="5" s="1"/>
  <c r="K21" i="5"/>
  <c r="M21" i="5" s="1"/>
  <c r="J22" i="5"/>
  <c r="T23" i="5" l="1"/>
  <c r="V23" i="5" s="1"/>
  <c r="K22" i="5"/>
  <c r="M22" i="5" s="1"/>
  <c r="J23" i="5"/>
  <c r="T24" i="5" l="1"/>
  <c r="V24" i="5" s="1"/>
  <c r="J24" i="5"/>
  <c r="K23" i="5"/>
  <c r="M23" i="5" s="1"/>
  <c r="T25" i="5" l="1"/>
  <c r="V25" i="5" s="1"/>
  <c r="J25" i="5"/>
  <c r="K24" i="5"/>
  <c r="M24" i="5" s="1"/>
  <c r="T26" i="5" l="1"/>
  <c r="V26" i="5" s="1"/>
  <c r="K25" i="5"/>
  <c r="M25" i="5" s="1"/>
  <c r="J26" i="5"/>
  <c r="T27" i="5" l="1"/>
  <c r="V27" i="5" s="1"/>
  <c r="K26" i="5"/>
  <c r="M26" i="5" s="1"/>
  <c r="J27" i="5"/>
  <c r="T28" i="5" l="1"/>
  <c r="V28" i="5" s="1"/>
  <c r="K27" i="5"/>
  <c r="M27" i="5" s="1"/>
  <c r="J28" i="5"/>
  <c r="T29" i="5" l="1"/>
  <c r="V29" i="5" s="1"/>
  <c r="K28" i="5"/>
  <c r="M28" i="5" s="1"/>
  <c r="J29" i="5"/>
  <c r="T31" i="5" l="1"/>
  <c r="V31" i="5" s="1"/>
  <c r="T30" i="5"/>
  <c r="V30" i="5" s="1"/>
  <c r="K29" i="5"/>
  <c r="M29" i="5" s="1"/>
  <c r="J30" i="5"/>
  <c r="K30" i="5" l="1"/>
  <c r="M30" i="5" s="1"/>
  <c r="J31" i="5"/>
  <c r="J32" i="5" l="1"/>
  <c r="K31" i="5"/>
  <c r="M31" i="5" s="1"/>
  <c r="J33" i="5" l="1"/>
  <c r="K32" i="5"/>
  <c r="M32" i="5" s="1"/>
  <c r="K33" i="5" l="1"/>
  <c r="M33" i="5" s="1"/>
  <c r="J34" i="5"/>
  <c r="K34" i="5" l="1"/>
  <c r="M34" i="5" s="1"/>
  <c r="J35" i="5"/>
  <c r="K35" i="5" l="1"/>
  <c r="M35" i="5" s="1"/>
  <c r="J36" i="5"/>
  <c r="K36" i="5" l="1"/>
  <c r="M36" i="5" s="1"/>
  <c r="J37" i="5"/>
  <c r="K37" i="5" l="1"/>
  <c r="M37" i="5" s="1"/>
  <c r="J38" i="5"/>
  <c r="K38" i="5" l="1"/>
  <c r="M38" i="5" s="1"/>
  <c r="J39" i="5"/>
  <c r="J40" i="5" l="1"/>
  <c r="K39" i="5"/>
  <c r="M39" i="5" s="1"/>
  <c r="J41" i="5" l="1"/>
  <c r="K40" i="5"/>
  <c r="M40" i="5" s="1"/>
  <c r="K41" i="5" l="1"/>
  <c r="M41" i="5" s="1"/>
  <c r="J42" i="5"/>
  <c r="K42" i="5" l="1"/>
  <c r="M42" i="5" s="1"/>
  <c r="J43" i="5"/>
  <c r="K43" i="5" l="1"/>
  <c r="M43" i="5" s="1"/>
  <c r="J44" i="5"/>
  <c r="K44" i="5" l="1"/>
  <c r="M44" i="5" s="1"/>
  <c r="J45" i="5"/>
  <c r="K45" i="5" l="1"/>
  <c r="M45" i="5" s="1"/>
  <c r="J46" i="5"/>
  <c r="K46" i="5" l="1"/>
  <c r="M46" i="5" s="1"/>
  <c r="J47" i="5"/>
  <c r="J48" i="5" s="1"/>
  <c r="J49" i="5" l="1"/>
  <c r="K49" i="5" s="1"/>
  <c r="M49" i="5" s="1"/>
  <c r="K48" i="5"/>
  <c r="M48" i="5" s="1"/>
  <c r="K47" i="5"/>
  <c r="M47" i="5" s="1"/>
</calcChain>
</file>

<file path=xl/sharedStrings.xml><?xml version="1.0" encoding="utf-8"?>
<sst xmlns="http://schemas.openxmlformats.org/spreadsheetml/2006/main" count="570" uniqueCount="27">
  <si>
    <t>Date dépôt</t>
  </si>
  <si>
    <t>Date de retour des rapports</t>
  </si>
  <si>
    <t>Personnel administratif</t>
  </si>
  <si>
    <t>présent</t>
  </si>
  <si>
    <t>Personnel administratif Etape 1</t>
  </si>
  <si>
    <t>Personnel administratif Etape 2</t>
  </si>
  <si>
    <t>Direction de l'ED</t>
  </si>
  <si>
    <t>1ère date de soutenance disponible</t>
  </si>
  <si>
    <t>Vice présidente</t>
  </si>
  <si>
    <t>à traiter avant ?/08</t>
  </si>
  <si>
    <t>Etape 2</t>
  </si>
  <si>
    <t>Direction de l'ED Etape 2</t>
  </si>
  <si>
    <t>Délais de soutenance (jours)</t>
  </si>
  <si>
    <t>Délais de soutenance  (jours)</t>
  </si>
  <si>
    <t>présente</t>
  </si>
  <si>
    <t xml:space="preserve">Délais de soutenance  (jours) </t>
  </si>
  <si>
    <t>présent, dernière semaine</t>
  </si>
  <si>
    <t>Etape 1</t>
  </si>
  <si>
    <t>Période 2 : du 30 mai au 14 juillet 2026</t>
  </si>
  <si>
    <t>peut traiter à partir du 24/08</t>
  </si>
  <si>
    <t>autorise avant 24/08</t>
  </si>
  <si>
    <t>congés jusqu'au 24/08</t>
  </si>
  <si>
    <t>Période 4 : à partir du 24 août 2026</t>
  </si>
  <si>
    <t>Période 1 : jusqu'au 29 mai 2026</t>
  </si>
  <si>
    <t>Période 3 : du 15 juillet au 23 août 2026</t>
  </si>
  <si>
    <t>absent</t>
  </si>
  <si>
    <t>Pour les soutenances prévues entre le 24 août et le 07 septembre 2026, _x000B_la date limite de retour des rapports des rapporteurs _x000B_est le 03 juillet 2026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</si>
</sst>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theme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0" fillId="0" borderId="0" xfId="0" applyNumberFormat="1"/>
    <xf numFmtId="16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164" fontId="0" fillId="0" borderId="3" xfId="0" applyNumberForma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5" fillId="7" borderId="3" xfId="0" applyFont="1" applyFill="1" applyBorder="1" applyAlignment="1">
      <alignment horizontal="centerContinuous" vertical="center" wrapText="1"/>
    </xf>
    <xf numFmtId="0" fontId="2" fillId="8" borderId="0" xfId="0" applyFont="1" applyFill="1" applyAlignment="1">
      <alignment horizontal="centerContinuous"/>
    </xf>
    <xf numFmtId="0" fontId="4" fillId="9" borderId="0" xfId="0" applyFont="1" applyFill="1" applyAlignment="1">
      <alignment horizontal="centerContinuous"/>
    </xf>
    <xf numFmtId="0" fontId="0" fillId="9" borderId="0" xfId="0" applyFill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10" borderId="0" xfId="0" applyFont="1" applyFill="1" applyAlignment="1">
      <alignment horizontal="centerContinuous"/>
    </xf>
    <xf numFmtId="0" fontId="0" fillId="10" borderId="0" xfId="0" applyFill="1" applyAlignment="1">
      <alignment horizontal="centerContinuous"/>
    </xf>
    <xf numFmtId="1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2" borderId="3" xfId="0" applyNumberFormat="1" applyFill="1" applyBorder="1"/>
    <xf numFmtId="164" fontId="0" fillId="0" borderId="3" xfId="0" applyNumberFormat="1" applyBorder="1" applyAlignment="1">
      <alignment vertical="center"/>
    </xf>
    <xf numFmtId="16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" fontId="0" fillId="2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0" fontId="0" fillId="2" borderId="2" xfId="0" applyFill="1" applyBorder="1"/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E99834-A6D2-4FAB-9018-AC76519577A1}" name="Tableau242" displayName="Tableau242" ref="A3:G51" totalsRowShown="0" headerRowDxfId="6">
  <autoFilter ref="A3:G51" xr:uid="{6303C4B7-AD75-428B-AD71-2AA3B25D4538}"/>
  <tableColumns count="7">
    <tableColumn id="1" xr3:uid="{72308351-F6B4-41B1-9186-66D3D2D32EAA}" name="Date dépôt"/>
    <tableColumn id="8" xr3:uid="{2A853D12-3123-4F88-8B7C-449AD1B9CCFE}" name="Délais de soutenance (jours)" dataDxfId="5">
      <calculatedColumnFormula>56</calculatedColumnFormula>
    </tableColumn>
    <tableColumn id="9" xr3:uid="{79C285D8-D0F2-4F1A-8F6A-5CB4D1335761}" name="1ère date de soutenance disponible" dataDxfId="4">
      <calculatedColumnFormula>Tableau242[[#This Row],[Date dépôt]]+Tableau242[[#This Row],[Délais de soutenance (jours)]]</calculatedColumnFormula>
    </tableColumn>
    <tableColumn id="10" xr3:uid="{D81A57D0-3B0D-4AA1-B26F-D32927B08374}" name="Personnel administratif Etape 1" dataDxfId="3"/>
    <tableColumn id="12" xr3:uid="{FD2518F5-1B65-47B6-8F76-8510C354CF0E}" name="Date de retour des rapports" dataDxfId="2">
      <calculatedColumnFormula>Tableau242[[#This Row],[1ère date de soutenance disponible]]-21</calculatedColumnFormula>
    </tableColumn>
    <tableColumn id="14" xr3:uid="{D951BC71-25E7-40E8-9B98-70A3A41FCB51}" name="Direction de l'ED Etape 2" dataDxfId="1"/>
    <tableColumn id="13" xr3:uid="{C3C61A55-A9D9-4B2B-932D-C29FC77E8AA5}" name="Personnel administratif Etape 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2A9E-3D35-40CF-979D-6153B391AE14}">
  <sheetPr>
    <tabColor rgb="FFFFC000"/>
  </sheetPr>
  <dimension ref="A1:AH151"/>
  <sheetViews>
    <sheetView tabSelected="1" zoomScaleNormal="100" workbookViewId="0">
      <pane ySplit="3" topLeftCell="A4" activePane="bottomLeft" state="frozen"/>
      <selection pane="bottomLeft" activeCell="M13" sqref="M13"/>
    </sheetView>
  </sheetViews>
  <sheetFormatPr baseColWidth="10" defaultRowHeight="15" x14ac:dyDescent="0.25"/>
  <cols>
    <col min="1" max="1" width="13" customWidth="1"/>
    <col min="3" max="3" width="13.140625" customWidth="1"/>
    <col min="4" max="4" width="12.85546875" style="8" customWidth="1"/>
    <col min="5" max="6" width="11.42578125" style="8"/>
    <col min="7" max="7" width="12.140625" style="8" customWidth="1"/>
    <col min="11" max="11" width="12.42578125" customWidth="1"/>
    <col min="12" max="12" width="12.140625" style="8" customWidth="1"/>
    <col min="13" max="13" width="11.42578125" style="8"/>
    <col min="14" max="15" width="19.42578125" customWidth="1"/>
    <col min="16" max="16" width="26.140625" customWidth="1"/>
    <col min="20" max="20" width="13" customWidth="1"/>
    <col min="21" max="21" width="23.42578125" customWidth="1"/>
    <col min="23" max="23" width="10.85546875" customWidth="1"/>
    <col min="24" max="24" width="13.140625" customWidth="1"/>
    <col min="25" max="25" width="13.42578125" customWidth="1"/>
    <col min="29" max="29" width="13.42578125" customWidth="1"/>
    <col min="30" max="30" width="12.7109375" customWidth="1"/>
    <col min="34" max="34" width="13.42578125" customWidth="1"/>
  </cols>
  <sheetData>
    <row r="1" spans="1:34" x14ac:dyDescent="0.25">
      <c r="A1" s="29" t="s">
        <v>23</v>
      </c>
      <c r="B1" s="30"/>
      <c r="C1" s="30"/>
      <c r="D1" s="30"/>
      <c r="E1" s="30"/>
      <c r="F1" s="30"/>
      <c r="G1" s="30"/>
      <c r="I1" s="25" t="s">
        <v>18</v>
      </c>
      <c r="J1" s="26"/>
      <c r="K1" s="26"/>
      <c r="L1" s="26"/>
      <c r="M1" s="26"/>
      <c r="N1" s="26"/>
      <c r="O1" s="26"/>
      <c r="P1" s="26"/>
      <c r="R1" s="21" t="s">
        <v>24</v>
      </c>
      <c r="S1" s="22"/>
      <c r="T1" s="22"/>
      <c r="U1" s="22"/>
      <c r="V1" s="22"/>
      <c r="W1" s="22"/>
      <c r="X1" s="22"/>
      <c r="Y1" s="22"/>
      <c r="AA1" s="29" t="s">
        <v>22</v>
      </c>
      <c r="AB1" s="30"/>
      <c r="AC1" s="30"/>
      <c r="AD1" s="30"/>
      <c r="AE1" s="30"/>
      <c r="AF1" s="30"/>
      <c r="AG1" s="30"/>
      <c r="AH1" s="30"/>
    </row>
    <row r="2" spans="1:34" x14ac:dyDescent="0.25">
      <c r="N2" s="23" t="s">
        <v>10</v>
      </c>
      <c r="O2" s="24"/>
      <c r="P2" s="24"/>
      <c r="R2" s="20" t="s">
        <v>17</v>
      </c>
      <c r="S2" s="20"/>
      <c r="T2" s="20"/>
      <c r="U2" s="20"/>
      <c r="V2" s="23" t="s">
        <v>10</v>
      </c>
      <c r="W2" s="24"/>
      <c r="X2" s="24"/>
      <c r="Y2" s="24"/>
      <c r="AA2" s="20" t="s">
        <v>17</v>
      </c>
      <c r="AB2" s="20"/>
      <c r="AC2" s="20"/>
      <c r="AD2" s="20"/>
      <c r="AE2" s="23" t="s">
        <v>10</v>
      </c>
      <c r="AF2" s="24"/>
      <c r="AG2" s="24"/>
      <c r="AH2" s="24"/>
    </row>
    <row r="3" spans="1:34" ht="45" x14ac:dyDescent="0.25">
      <c r="A3" s="1" t="s">
        <v>0</v>
      </c>
      <c r="B3" s="1" t="s">
        <v>12</v>
      </c>
      <c r="C3" s="1" t="s">
        <v>7</v>
      </c>
      <c r="D3" s="1" t="s">
        <v>4</v>
      </c>
      <c r="E3" s="1" t="s">
        <v>1</v>
      </c>
      <c r="F3" s="1" t="s">
        <v>11</v>
      </c>
      <c r="G3" s="1" t="s">
        <v>5</v>
      </c>
      <c r="H3" s="1"/>
      <c r="I3" s="17" t="s">
        <v>0</v>
      </c>
      <c r="J3" s="18" t="s">
        <v>15</v>
      </c>
      <c r="K3" s="18" t="s">
        <v>7</v>
      </c>
      <c r="L3" s="19" t="s">
        <v>4</v>
      </c>
      <c r="M3" s="19" t="s">
        <v>1</v>
      </c>
      <c r="N3" s="19" t="s">
        <v>6</v>
      </c>
      <c r="O3" s="19" t="s">
        <v>8</v>
      </c>
      <c r="P3" s="19" t="s">
        <v>5</v>
      </c>
      <c r="R3" s="2" t="s">
        <v>0</v>
      </c>
      <c r="S3" s="3" t="s">
        <v>13</v>
      </c>
      <c r="T3" s="3" t="s">
        <v>7</v>
      </c>
      <c r="U3" s="4" t="s">
        <v>4</v>
      </c>
      <c r="V3" s="4" t="s">
        <v>1</v>
      </c>
      <c r="W3" s="4" t="s">
        <v>6</v>
      </c>
      <c r="X3" s="4" t="s">
        <v>8</v>
      </c>
      <c r="Y3" s="4" t="s">
        <v>2</v>
      </c>
      <c r="AA3" s="2" t="s">
        <v>0</v>
      </c>
      <c r="AB3" s="3" t="s">
        <v>13</v>
      </c>
      <c r="AC3" s="3" t="s">
        <v>7</v>
      </c>
      <c r="AD3" s="4" t="s">
        <v>4</v>
      </c>
      <c r="AE3" s="4" t="s">
        <v>1</v>
      </c>
      <c r="AF3" s="4" t="s">
        <v>6</v>
      </c>
      <c r="AG3" s="4" t="s">
        <v>8</v>
      </c>
      <c r="AH3" s="4" t="s">
        <v>2</v>
      </c>
    </row>
    <row r="4" spans="1:34" s="10" customFormat="1" x14ac:dyDescent="0.25">
      <c r="A4" s="9">
        <v>45759</v>
      </c>
      <c r="B4" s="10">
        <f>56</f>
        <v>56</v>
      </c>
      <c r="C4" s="11">
        <f>Tableau242[[#This Row],[Date dépôt]]+Tableau242[[#This Row],[Délais de soutenance (jours)]]</f>
        <v>45815</v>
      </c>
      <c r="D4" s="12" t="s">
        <v>3</v>
      </c>
      <c r="E4" s="12">
        <f>Tableau242[[#This Row],[1ère date de soutenance disponible]]-21</f>
        <v>45794</v>
      </c>
      <c r="F4" s="12" t="s">
        <v>3</v>
      </c>
      <c r="G4" s="12" t="s">
        <v>3</v>
      </c>
      <c r="H4" s="11"/>
      <c r="I4" s="36">
        <v>45807</v>
      </c>
      <c r="J4" s="37">
        <v>101</v>
      </c>
      <c r="K4" s="35">
        <f>I4+J4</f>
        <v>45908</v>
      </c>
      <c r="L4" s="12" t="s">
        <v>3</v>
      </c>
      <c r="M4" s="12">
        <f>K4-21</f>
        <v>45887</v>
      </c>
      <c r="N4" s="11" t="s">
        <v>9</v>
      </c>
      <c r="O4" s="11" t="s">
        <v>20</v>
      </c>
      <c r="P4" s="11" t="s">
        <v>19</v>
      </c>
      <c r="R4" s="6">
        <v>45853</v>
      </c>
      <c r="S4" s="15">
        <v>96</v>
      </c>
      <c r="T4" s="16">
        <f t="shared" ref="T4:T43" si="0">R4+S4</f>
        <v>45949</v>
      </c>
      <c r="U4" s="32" t="s">
        <v>16</v>
      </c>
      <c r="V4" s="11">
        <f t="shared" ref="V4:V43" si="1">T4-21</f>
        <v>45928</v>
      </c>
      <c r="W4" s="12" t="s">
        <v>3</v>
      </c>
      <c r="X4" s="12" t="s">
        <v>14</v>
      </c>
      <c r="Y4" s="12" t="s">
        <v>3</v>
      </c>
      <c r="AA4" s="38">
        <v>45893</v>
      </c>
      <c r="AB4" s="14">
        <v>56</v>
      </c>
      <c r="AC4" s="27">
        <f>AA4+AB4</f>
        <v>45949</v>
      </c>
      <c r="AD4" s="28" t="s">
        <v>3</v>
      </c>
      <c r="AE4" s="11">
        <f>AC4-21</f>
        <v>45928</v>
      </c>
      <c r="AF4" s="39" t="s">
        <v>3</v>
      </c>
      <c r="AG4" s="39" t="s">
        <v>14</v>
      </c>
      <c r="AH4" s="39" t="s">
        <v>3</v>
      </c>
    </row>
    <row r="5" spans="1:34" x14ac:dyDescent="0.25">
      <c r="A5" s="9">
        <v>45760</v>
      </c>
      <c r="B5">
        <v>56</v>
      </c>
      <c r="C5" s="5">
        <f>Tableau242[[#This Row],[Date dépôt]]+Tableau242[[#This Row],[Délais de soutenance (jours)]]</f>
        <v>45816</v>
      </c>
      <c r="D5" s="7" t="s">
        <v>3</v>
      </c>
      <c r="E5" s="7">
        <f>Tableau242[[#This Row],[1ère date de soutenance disponible]]-21</f>
        <v>45795</v>
      </c>
      <c r="F5" s="7" t="s">
        <v>3</v>
      </c>
      <c r="G5" s="7" t="s">
        <v>3</v>
      </c>
      <c r="H5" s="5"/>
      <c r="I5" s="13">
        <v>45808</v>
      </c>
      <c r="J5" s="14">
        <v>100</v>
      </c>
      <c r="K5" s="35">
        <f>I5+J5</f>
        <v>45908</v>
      </c>
      <c r="L5" s="12" t="s">
        <v>3</v>
      </c>
      <c r="M5" s="12">
        <f>K5-21</f>
        <v>45887</v>
      </c>
      <c r="N5" s="11" t="s">
        <v>9</v>
      </c>
      <c r="O5" s="11" t="s">
        <v>20</v>
      </c>
      <c r="P5" s="11" t="s">
        <v>19</v>
      </c>
      <c r="R5" s="6">
        <v>45854</v>
      </c>
      <c r="S5" s="15">
        <f>S4-1</f>
        <v>95</v>
      </c>
      <c r="T5" s="16">
        <f t="shared" si="0"/>
        <v>45949</v>
      </c>
      <c r="U5" s="32" t="s">
        <v>16</v>
      </c>
      <c r="V5" s="11">
        <f t="shared" si="1"/>
        <v>45928</v>
      </c>
      <c r="W5" s="12" t="s">
        <v>3</v>
      </c>
      <c r="X5" s="12" t="s">
        <v>14</v>
      </c>
      <c r="Y5" s="12" t="s">
        <v>3</v>
      </c>
      <c r="AA5" s="31">
        <v>45894</v>
      </c>
      <c r="AB5" s="14">
        <v>56</v>
      </c>
      <c r="AC5" s="27">
        <f t="shared" ref="AC5:AC17" si="2">AA5+AB5</f>
        <v>45950</v>
      </c>
      <c r="AD5" s="28" t="s">
        <v>3</v>
      </c>
      <c r="AE5" s="11">
        <f>AC5-21</f>
        <v>45929</v>
      </c>
      <c r="AF5" s="39" t="s">
        <v>3</v>
      </c>
      <c r="AG5" s="39" t="s">
        <v>14</v>
      </c>
      <c r="AH5" s="39" t="s">
        <v>3</v>
      </c>
    </row>
    <row r="6" spans="1:34" x14ac:dyDescent="0.25">
      <c r="A6" s="9">
        <v>45761</v>
      </c>
      <c r="B6">
        <v>56</v>
      </c>
      <c r="C6" s="5">
        <f>Tableau242[[#This Row],[Date dépôt]]+Tableau242[[#This Row],[Délais de soutenance (jours)]]</f>
        <v>45817</v>
      </c>
      <c r="D6" s="7" t="s">
        <v>3</v>
      </c>
      <c r="E6" s="7">
        <f>Tableau242[[#This Row],[1ère date de soutenance disponible]]-21</f>
        <v>45796</v>
      </c>
      <c r="F6" s="7" t="s">
        <v>3</v>
      </c>
      <c r="G6" s="7" t="s">
        <v>3</v>
      </c>
      <c r="H6" s="5"/>
      <c r="I6" s="13">
        <f>I5+1</f>
        <v>45809</v>
      </c>
      <c r="J6" s="15">
        <f>J5-1</f>
        <v>99</v>
      </c>
      <c r="K6" s="16">
        <f t="shared" ref="K6:K49" si="3">I6+J6</f>
        <v>45908</v>
      </c>
      <c r="L6" s="7" t="s">
        <v>3</v>
      </c>
      <c r="M6" s="7">
        <f t="shared" ref="M6:M47" si="4">K6-21</f>
        <v>45887</v>
      </c>
      <c r="N6" s="11" t="s">
        <v>9</v>
      </c>
      <c r="O6" s="11" t="s">
        <v>20</v>
      </c>
      <c r="P6" s="11" t="s">
        <v>19</v>
      </c>
      <c r="R6" s="6">
        <v>45855</v>
      </c>
      <c r="S6" s="15">
        <f t="shared" ref="S6:S13" si="5">S5-1</f>
        <v>94</v>
      </c>
      <c r="T6" s="16">
        <f t="shared" si="0"/>
        <v>45949</v>
      </c>
      <c r="U6" s="32" t="s">
        <v>16</v>
      </c>
      <c r="V6" s="11">
        <f t="shared" si="1"/>
        <v>45928</v>
      </c>
      <c r="W6" s="12" t="s">
        <v>3</v>
      </c>
      <c r="X6" s="12" t="s">
        <v>14</v>
      </c>
      <c r="Y6" s="12" t="s">
        <v>3</v>
      </c>
      <c r="AA6" s="31">
        <v>45895</v>
      </c>
      <c r="AB6" s="15">
        <v>56</v>
      </c>
      <c r="AC6" s="27">
        <f t="shared" si="2"/>
        <v>45951</v>
      </c>
      <c r="AD6" s="28" t="s">
        <v>3</v>
      </c>
      <c r="AE6" s="11">
        <f t="shared" ref="AE6:AE17" si="6">AC6-21</f>
        <v>45930</v>
      </c>
      <c r="AF6" s="11" t="s">
        <v>3</v>
      </c>
      <c r="AG6" s="11" t="s">
        <v>14</v>
      </c>
      <c r="AH6" s="11" t="s">
        <v>3</v>
      </c>
    </row>
    <row r="7" spans="1:34" x14ac:dyDescent="0.25">
      <c r="A7" s="9">
        <v>45762</v>
      </c>
      <c r="B7">
        <v>56</v>
      </c>
      <c r="C7" s="5">
        <f>Tableau242[[#This Row],[Date dépôt]]+Tableau242[[#This Row],[Délais de soutenance (jours)]]</f>
        <v>45818</v>
      </c>
      <c r="D7" s="7" t="s">
        <v>3</v>
      </c>
      <c r="E7" s="7">
        <f>Tableau242[[#This Row],[1ère date de soutenance disponible]]-21</f>
        <v>45797</v>
      </c>
      <c r="F7" s="7" t="s">
        <v>3</v>
      </c>
      <c r="G7" s="7" t="s">
        <v>3</v>
      </c>
      <c r="H7" s="5"/>
      <c r="I7" s="13">
        <f t="shared" ref="I7:I49" si="7">I6+1</f>
        <v>45810</v>
      </c>
      <c r="J7" s="15">
        <f t="shared" ref="J7:J49" si="8">J6-1</f>
        <v>98</v>
      </c>
      <c r="K7" s="16">
        <f t="shared" si="3"/>
        <v>45908</v>
      </c>
      <c r="L7" s="7" t="s">
        <v>3</v>
      </c>
      <c r="M7" s="7">
        <f t="shared" si="4"/>
        <v>45887</v>
      </c>
      <c r="N7" s="11" t="s">
        <v>9</v>
      </c>
      <c r="O7" s="11" t="s">
        <v>20</v>
      </c>
      <c r="P7" s="11" t="s">
        <v>19</v>
      </c>
      <c r="R7" s="6">
        <v>45856</v>
      </c>
      <c r="S7" s="15">
        <f t="shared" si="5"/>
        <v>93</v>
      </c>
      <c r="T7" s="16">
        <f t="shared" si="0"/>
        <v>45949</v>
      </c>
      <c r="U7" s="32" t="s">
        <v>16</v>
      </c>
      <c r="V7" s="11">
        <f t="shared" si="1"/>
        <v>45928</v>
      </c>
      <c r="W7" s="12" t="s">
        <v>3</v>
      </c>
      <c r="X7" s="12" t="s">
        <v>14</v>
      </c>
      <c r="Y7" s="12" t="s">
        <v>3</v>
      </c>
      <c r="AA7" s="31">
        <v>45896</v>
      </c>
      <c r="AB7" s="15">
        <v>56</v>
      </c>
      <c r="AC7" s="27">
        <f t="shared" si="2"/>
        <v>45952</v>
      </c>
      <c r="AD7" s="28" t="s">
        <v>3</v>
      </c>
      <c r="AE7" s="11">
        <f t="shared" si="6"/>
        <v>45931</v>
      </c>
      <c r="AF7" s="11" t="s">
        <v>3</v>
      </c>
      <c r="AG7" s="11" t="s">
        <v>14</v>
      </c>
      <c r="AH7" s="11" t="s">
        <v>3</v>
      </c>
    </row>
    <row r="8" spans="1:34" x14ac:dyDescent="0.25">
      <c r="A8" s="9">
        <v>45763</v>
      </c>
      <c r="B8">
        <v>56</v>
      </c>
      <c r="C8" s="5">
        <f>Tableau242[[#This Row],[Date dépôt]]+Tableau242[[#This Row],[Délais de soutenance (jours)]]</f>
        <v>45819</v>
      </c>
      <c r="D8" s="7" t="s">
        <v>3</v>
      </c>
      <c r="E8" s="7">
        <f>Tableau242[[#This Row],[1ère date de soutenance disponible]]-21</f>
        <v>45798</v>
      </c>
      <c r="F8" s="7" t="s">
        <v>3</v>
      </c>
      <c r="G8" s="7" t="s">
        <v>3</v>
      </c>
      <c r="H8" s="5"/>
      <c r="I8" s="13">
        <f t="shared" si="7"/>
        <v>45811</v>
      </c>
      <c r="J8" s="15">
        <f t="shared" si="8"/>
        <v>97</v>
      </c>
      <c r="K8" s="16">
        <f t="shared" si="3"/>
        <v>45908</v>
      </c>
      <c r="L8" s="7" t="s">
        <v>3</v>
      </c>
      <c r="M8" s="7">
        <f t="shared" si="4"/>
        <v>45887</v>
      </c>
      <c r="N8" s="11" t="s">
        <v>9</v>
      </c>
      <c r="O8" s="11" t="s">
        <v>20</v>
      </c>
      <c r="P8" s="11" t="s">
        <v>19</v>
      </c>
      <c r="R8" s="6">
        <v>45857</v>
      </c>
      <c r="S8" s="15">
        <f t="shared" si="5"/>
        <v>92</v>
      </c>
      <c r="T8" s="16">
        <f t="shared" si="0"/>
        <v>45949</v>
      </c>
      <c r="U8" s="32" t="s">
        <v>16</v>
      </c>
      <c r="V8" s="11">
        <f t="shared" si="1"/>
        <v>45928</v>
      </c>
      <c r="W8" s="12" t="s">
        <v>3</v>
      </c>
      <c r="X8" s="12" t="s">
        <v>14</v>
      </c>
      <c r="Y8" s="12" t="s">
        <v>3</v>
      </c>
      <c r="AA8" s="31">
        <v>45897</v>
      </c>
      <c r="AB8" s="15">
        <v>56</v>
      </c>
      <c r="AC8" s="27">
        <f t="shared" si="2"/>
        <v>45953</v>
      </c>
      <c r="AD8" s="28" t="s">
        <v>3</v>
      </c>
      <c r="AE8" s="11">
        <f t="shared" si="6"/>
        <v>45932</v>
      </c>
      <c r="AF8" s="11" t="s">
        <v>3</v>
      </c>
      <c r="AG8" s="11" t="s">
        <v>14</v>
      </c>
      <c r="AH8" s="11" t="s">
        <v>3</v>
      </c>
    </row>
    <row r="9" spans="1:34" x14ac:dyDescent="0.25">
      <c r="A9" s="9">
        <v>45764</v>
      </c>
      <c r="B9">
        <v>56</v>
      </c>
      <c r="C9" s="5">
        <f>Tableau242[[#This Row],[Date dépôt]]+Tableau242[[#This Row],[Délais de soutenance (jours)]]</f>
        <v>45820</v>
      </c>
      <c r="D9" s="7" t="s">
        <v>3</v>
      </c>
      <c r="E9" s="7">
        <f>Tableau242[[#This Row],[1ère date de soutenance disponible]]-21</f>
        <v>45799</v>
      </c>
      <c r="F9" s="7" t="s">
        <v>3</v>
      </c>
      <c r="G9" s="7" t="s">
        <v>3</v>
      </c>
      <c r="H9" s="5"/>
      <c r="I9" s="13">
        <f t="shared" si="7"/>
        <v>45812</v>
      </c>
      <c r="J9" s="15">
        <f t="shared" si="8"/>
        <v>96</v>
      </c>
      <c r="K9" s="16">
        <f t="shared" si="3"/>
        <v>45908</v>
      </c>
      <c r="L9" s="7" t="s">
        <v>3</v>
      </c>
      <c r="M9" s="7">
        <f t="shared" si="4"/>
        <v>45887</v>
      </c>
      <c r="N9" s="11" t="s">
        <v>9</v>
      </c>
      <c r="O9" s="11" t="s">
        <v>20</v>
      </c>
      <c r="P9" s="11" t="s">
        <v>19</v>
      </c>
      <c r="R9" s="6">
        <v>45858</v>
      </c>
      <c r="S9" s="15">
        <f t="shared" si="5"/>
        <v>91</v>
      </c>
      <c r="T9" s="16">
        <f t="shared" si="0"/>
        <v>45949</v>
      </c>
      <c r="U9" s="33" t="s">
        <v>21</v>
      </c>
      <c r="V9" s="11">
        <f t="shared" si="1"/>
        <v>45928</v>
      </c>
      <c r="W9" s="12" t="s">
        <v>3</v>
      </c>
      <c r="X9" s="12" t="s">
        <v>14</v>
      </c>
      <c r="Y9" s="12" t="s">
        <v>3</v>
      </c>
      <c r="AA9" s="31">
        <v>45898</v>
      </c>
      <c r="AB9" s="15">
        <v>56</v>
      </c>
      <c r="AC9" s="27">
        <f t="shared" si="2"/>
        <v>45954</v>
      </c>
      <c r="AD9" s="28" t="s">
        <v>3</v>
      </c>
      <c r="AE9" s="11">
        <f t="shared" si="6"/>
        <v>45933</v>
      </c>
      <c r="AF9" s="11" t="s">
        <v>3</v>
      </c>
      <c r="AG9" s="11" t="s">
        <v>14</v>
      </c>
      <c r="AH9" s="11" t="s">
        <v>3</v>
      </c>
    </row>
    <row r="10" spans="1:34" x14ac:dyDescent="0.25">
      <c r="A10" s="9">
        <v>45765</v>
      </c>
      <c r="B10">
        <v>56</v>
      </c>
      <c r="C10" s="5">
        <f>Tableau242[[#This Row],[Date dépôt]]+Tableau242[[#This Row],[Délais de soutenance (jours)]]</f>
        <v>45821</v>
      </c>
      <c r="D10" s="7" t="s">
        <v>3</v>
      </c>
      <c r="E10" s="7">
        <f>Tableau242[[#This Row],[1ère date de soutenance disponible]]-21</f>
        <v>45800</v>
      </c>
      <c r="F10" s="7" t="s">
        <v>3</v>
      </c>
      <c r="G10" s="7" t="s">
        <v>3</v>
      </c>
      <c r="H10" s="5"/>
      <c r="I10" s="13">
        <f t="shared" si="7"/>
        <v>45813</v>
      </c>
      <c r="J10" s="15">
        <f t="shared" si="8"/>
        <v>95</v>
      </c>
      <c r="K10" s="16">
        <f t="shared" si="3"/>
        <v>45908</v>
      </c>
      <c r="L10" s="7" t="s">
        <v>3</v>
      </c>
      <c r="M10" s="7">
        <f t="shared" si="4"/>
        <v>45887</v>
      </c>
      <c r="N10" s="11" t="s">
        <v>9</v>
      </c>
      <c r="O10" s="11" t="s">
        <v>20</v>
      </c>
      <c r="P10" s="11" t="s">
        <v>19</v>
      </c>
      <c r="R10" s="6">
        <v>45859</v>
      </c>
      <c r="S10" s="15">
        <f t="shared" si="5"/>
        <v>90</v>
      </c>
      <c r="T10" s="16">
        <f t="shared" si="0"/>
        <v>45949</v>
      </c>
      <c r="U10" s="33" t="s">
        <v>21</v>
      </c>
      <c r="V10" s="11">
        <f t="shared" si="1"/>
        <v>45928</v>
      </c>
      <c r="W10" s="12" t="s">
        <v>3</v>
      </c>
      <c r="X10" s="12" t="s">
        <v>14</v>
      </c>
      <c r="Y10" s="12" t="s">
        <v>3</v>
      </c>
      <c r="AA10" s="31">
        <v>45899</v>
      </c>
      <c r="AB10" s="15">
        <v>56</v>
      </c>
      <c r="AC10" s="27">
        <f t="shared" si="2"/>
        <v>45955</v>
      </c>
      <c r="AD10" s="28" t="s">
        <v>3</v>
      </c>
      <c r="AE10" s="11">
        <f t="shared" si="6"/>
        <v>45934</v>
      </c>
      <c r="AF10" s="11" t="s">
        <v>3</v>
      </c>
      <c r="AG10" s="11" t="s">
        <v>14</v>
      </c>
      <c r="AH10" s="11" t="s">
        <v>3</v>
      </c>
    </row>
    <row r="11" spans="1:34" x14ac:dyDescent="0.25">
      <c r="A11" s="9">
        <v>45766</v>
      </c>
      <c r="B11">
        <v>56</v>
      </c>
      <c r="C11" s="5">
        <f>Tableau242[[#This Row],[Date dépôt]]+Tableau242[[#This Row],[Délais de soutenance (jours)]]</f>
        <v>45822</v>
      </c>
      <c r="D11" s="7" t="s">
        <v>3</v>
      </c>
      <c r="E11" s="7">
        <f>Tableau242[[#This Row],[1ère date de soutenance disponible]]-21</f>
        <v>45801</v>
      </c>
      <c r="F11" s="7" t="s">
        <v>3</v>
      </c>
      <c r="G11" s="7" t="s">
        <v>3</v>
      </c>
      <c r="H11" s="5"/>
      <c r="I11" s="13">
        <f t="shared" si="7"/>
        <v>45814</v>
      </c>
      <c r="J11" s="15">
        <f t="shared" si="8"/>
        <v>94</v>
      </c>
      <c r="K11" s="16">
        <f t="shared" si="3"/>
        <v>45908</v>
      </c>
      <c r="L11" s="7" t="s">
        <v>3</v>
      </c>
      <c r="M11" s="7">
        <f t="shared" si="4"/>
        <v>45887</v>
      </c>
      <c r="N11" s="11" t="s">
        <v>9</v>
      </c>
      <c r="O11" s="11" t="s">
        <v>20</v>
      </c>
      <c r="P11" s="11" t="s">
        <v>19</v>
      </c>
      <c r="R11" s="6">
        <v>45860</v>
      </c>
      <c r="S11" s="15">
        <f t="shared" si="5"/>
        <v>89</v>
      </c>
      <c r="T11" s="16">
        <f t="shared" si="0"/>
        <v>45949</v>
      </c>
      <c r="U11" s="33" t="s">
        <v>21</v>
      </c>
      <c r="V11" s="11">
        <f t="shared" si="1"/>
        <v>45928</v>
      </c>
      <c r="W11" s="12" t="s">
        <v>3</v>
      </c>
      <c r="X11" s="12" t="s">
        <v>14</v>
      </c>
      <c r="Y11" s="12" t="s">
        <v>3</v>
      </c>
      <c r="AA11" s="31">
        <v>45900</v>
      </c>
      <c r="AB11" s="15">
        <v>56</v>
      </c>
      <c r="AC11" s="27">
        <f t="shared" si="2"/>
        <v>45956</v>
      </c>
      <c r="AD11" s="28" t="s">
        <v>3</v>
      </c>
      <c r="AE11" s="11">
        <f t="shared" si="6"/>
        <v>45935</v>
      </c>
      <c r="AF11" s="11" t="s">
        <v>3</v>
      </c>
      <c r="AG11" s="11" t="s">
        <v>14</v>
      </c>
      <c r="AH11" s="11" t="s">
        <v>3</v>
      </c>
    </row>
    <row r="12" spans="1:34" x14ac:dyDescent="0.25">
      <c r="A12" s="9">
        <v>45767</v>
      </c>
      <c r="B12">
        <v>56</v>
      </c>
      <c r="C12" s="5">
        <f>Tableau242[[#This Row],[Date dépôt]]+Tableau242[[#This Row],[Délais de soutenance (jours)]]</f>
        <v>45823</v>
      </c>
      <c r="D12" s="7" t="s">
        <v>3</v>
      </c>
      <c r="E12" s="7">
        <f>Tableau242[[#This Row],[1ère date de soutenance disponible]]-21</f>
        <v>45802</v>
      </c>
      <c r="F12" s="7" t="s">
        <v>3</v>
      </c>
      <c r="G12" s="7" t="s">
        <v>3</v>
      </c>
      <c r="H12" s="5"/>
      <c r="I12" s="13">
        <f t="shared" si="7"/>
        <v>45815</v>
      </c>
      <c r="J12" s="15">
        <f t="shared" si="8"/>
        <v>93</v>
      </c>
      <c r="K12" s="16">
        <f t="shared" si="3"/>
        <v>45908</v>
      </c>
      <c r="L12" s="7" t="s">
        <v>3</v>
      </c>
      <c r="M12" s="7">
        <f>K12-21</f>
        <v>45887</v>
      </c>
      <c r="N12" s="11" t="s">
        <v>9</v>
      </c>
      <c r="O12" s="11" t="s">
        <v>20</v>
      </c>
      <c r="P12" s="11" t="s">
        <v>19</v>
      </c>
      <c r="R12" s="6">
        <v>45861</v>
      </c>
      <c r="S12" s="15">
        <f t="shared" si="5"/>
        <v>88</v>
      </c>
      <c r="T12" s="16">
        <f t="shared" si="0"/>
        <v>45949</v>
      </c>
      <c r="U12" s="33" t="s">
        <v>21</v>
      </c>
      <c r="V12" s="11">
        <f t="shared" si="1"/>
        <v>45928</v>
      </c>
      <c r="W12" s="12" t="s">
        <v>3</v>
      </c>
      <c r="X12" s="12" t="s">
        <v>14</v>
      </c>
      <c r="Y12" s="12" t="s">
        <v>3</v>
      </c>
      <c r="AA12" s="31">
        <v>45901</v>
      </c>
      <c r="AB12" s="15">
        <v>56</v>
      </c>
      <c r="AC12" s="27">
        <f t="shared" si="2"/>
        <v>45957</v>
      </c>
      <c r="AD12" s="28" t="s">
        <v>3</v>
      </c>
      <c r="AE12" s="11">
        <f t="shared" si="6"/>
        <v>45936</v>
      </c>
      <c r="AF12" s="11" t="s">
        <v>3</v>
      </c>
      <c r="AG12" s="11" t="s">
        <v>14</v>
      </c>
      <c r="AH12" s="11" t="s">
        <v>3</v>
      </c>
    </row>
    <row r="13" spans="1:34" x14ac:dyDescent="0.25">
      <c r="A13" s="9">
        <v>45768</v>
      </c>
      <c r="B13">
        <v>56</v>
      </c>
      <c r="C13" s="5">
        <f>Tableau242[[#This Row],[Date dépôt]]+Tableau242[[#This Row],[Délais de soutenance (jours)]]</f>
        <v>45824</v>
      </c>
      <c r="D13" s="7" t="s">
        <v>3</v>
      </c>
      <c r="E13" s="7">
        <f>Tableau242[[#This Row],[1ère date de soutenance disponible]]-21</f>
        <v>45803</v>
      </c>
      <c r="F13" s="7" t="s">
        <v>3</v>
      </c>
      <c r="G13" s="7" t="s">
        <v>3</v>
      </c>
      <c r="H13" s="5"/>
      <c r="I13" s="13">
        <f t="shared" si="7"/>
        <v>45816</v>
      </c>
      <c r="J13" s="15">
        <f t="shared" si="8"/>
        <v>92</v>
      </c>
      <c r="K13" s="16">
        <f t="shared" si="3"/>
        <v>45908</v>
      </c>
      <c r="L13" s="7" t="s">
        <v>3</v>
      </c>
      <c r="M13" s="7">
        <f t="shared" si="4"/>
        <v>45887</v>
      </c>
      <c r="N13" s="11" t="s">
        <v>9</v>
      </c>
      <c r="O13" s="11" t="s">
        <v>20</v>
      </c>
      <c r="P13" s="11" t="s">
        <v>19</v>
      </c>
      <c r="R13" s="6">
        <v>45862</v>
      </c>
      <c r="S13" s="15">
        <f t="shared" si="5"/>
        <v>87</v>
      </c>
      <c r="T13" s="16">
        <f t="shared" si="0"/>
        <v>45949</v>
      </c>
      <c r="U13" s="33" t="s">
        <v>21</v>
      </c>
      <c r="V13" s="11">
        <f t="shared" si="1"/>
        <v>45928</v>
      </c>
      <c r="W13" s="12" t="s">
        <v>3</v>
      </c>
      <c r="X13" s="12" t="s">
        <v>14</v>
      </c>
      <c r="Y13" s="12" t="s">
        <v>3</v>
      </c>
      <c r="AA13" s="31">
        <v>45902</v>
      </c>
      <c r="AB13" s="15">
        <v>56</v>
      </c>
      <c r="AC13" s="27">
        <f t="shared" si="2"/>
        <v>45958</v>
      </c>
      <c r="AD13" s="28" t="s">
        <v>3</v>
      </c>
      <c r="AE13" s="11">
        <f t="shared" si="6"/>
        <v>45937</v>
      </c>
      <c r="AF13" s="11" t="s">
        <v>3</v>
      </c>
      <c r="AG13" s="11" t="s">
        <v>14</v>
      </c>
      <c r="AH13" s="11" t="s">
        <v>3</v>
      </c>
    </row>
    <row r="14" spans="1:34" x14ac:dyDescent="0.25">
      <c r="A14" s="9">
        <v>45769</v>
      </c>
      <c r="B14">
        <v>56</v>
      </c>
      <c r="C14" s="5">
        <f>Tableau242[[#This Row],[Date dépôt]]+Tableau242[[#This Row],[Délais de soutenance (jours)]]</f>
        <v>45825</v>
      </c>
      <c r="D14" s="7" t="s">
        <v>3</v>
      </c>
      <c r="E14" s="7">
        <f>Tableau242[[#This Row],[1ère date de soutenance disponible]]-21</f>
        <v>45804</v>
      </c>
      <c r="F14" s="7" t="s">
        <v>3</v>
      </c>
      <c r="G14" s="7" t="s">
        <v>3</v>
      </c>
      <c r="H14" s="5"/>
      <c r="I14" s="13">
        <f t="shared" si="7"/>
        <v>45817</v>
      </c>
      <c r="J14" s="15">
        <f t="shared" si="8"/>
        <v>91</v>
      </c>
      <c r="K14" s="16">
        <f t="shared" si="3"/>
        <v>45908</v>
      </c>
      <c r="L14" s="7" t="s">
        <v>3</v>
      </c>
      <c r="M14" s="7">
        <f t="shared" si="4"/>
        <v>45887</v>
      </c>
      <c r="N14" s="11" t="s">
        <v>9</v>
      </c>
      <c r="O14" s="11" t="s">
        <v>20</v>
      </c>
      <c r="P14" s="11" t="s">
        <v>19</v>
      </c>
      <c r="R14" s="38">
        <v>45863</v>
      </c>
      <c r="S14" s="40">
        <v>86</v>
      </c>
      <c r="T14" s="34">
        <f t="shared" si="0"/>
        <v>45949</v>
      </c>
      <c r="U14" s="41" t="s">
        <v>21</v>
      </c>
      <c r="V14" s="42">
        <f t="shared" si="1"/>
        <v>45928</v>
      </c>
      <c r="W14" s="43" t="s">
        <v>25</v>
      </c>
      <c r="X14" s="43" t="s">
        <v>25</v>
      </c>
      <c r="Y14" s="43" t="s">
        <v>25</v>
      </c>
      <c r="AA14" s="31">
        <v>45903</v>
      </c>
      <c r="AB14" s="15">
        <v>56</v>
      </c>
      <c r="AC14" s="27">
        <f t="shared" si="2"/>
        <v>45959</v>
      </c>
      <c r="AD14" s="28" t="s">
        <v>3</v>
      </c>
      <c r="AE14" s="11">
        <f t="shared" si="6"/>
        <v>45938</v>
      </c>
      <c r="AF14" s="11" t="s">
        <v>3</v>
      </c>
      <c r="AG14" s="11" t="s">
        <v>14</v>
      </c>
      <c r="AH14" s="11" t="s">
        <v>3</v>
      </c>
    </row>
    <row r="15" spans="1:34" x14ac:dyDescent="0.25">
      <c r="A15" s="9">
        <v>45770</v>
      </c>
      <c r="B15">
        <v>56</v>
      </c>
      <c r="C15" s="5">
        <f>Tableau242[[#This Row],[Date dépôt]]+Tableau242[[#This Row],[Délais de soutenance (jours)]]</f>
        <v>45826</v>
      </c>
      <c r="D15" s="7" t="s">
        <v>3</v>
      </c>
      <c r="E15" s="7">
        <f>Tableau242[[#This Row],[1ère date de soutenance disponible]]-21</f>
        <v>45805</v>
      </c>
      <c r="F15" s="7" t="s">
        <v>3</v>
      </c>
      <c r="G15" s="7" t="s">
        <v>3</v>
      </c>
      <c r="H15" s="5"/>
      <c r="I15" s="13">
        <f t="shared" si="7"/>
        <v>45818</v>
      </c>
      <c r="J15" s="15">
        <f t="shared" si="8"/>
        <v>90</v>
      </c>
      <c r="K15" s="16">
        <f t="shared" si="3"/>
        <v>45908</v>
      </c>
      <c r="L15" s="7" t="s">
        <v>3</v>
      </c>
      <c r="M15" s="7">
        <f t="shared" si="4"/>
        <v>45887</v>
      </c>
      <c r="N15" s="11" t="s">
        <v>9</v>
      </c>
      <c r="O15" s="11" t="s">
        <v>20</v>
      </c>
      <c r="P15" s="11" t="s">
        <v>19</v>
      </c>
      <c r="R15" s="38">
        <v>45864</v>
      </c>
      <c r="S15" s="40">
        <v>86</v>
      </c>
      <c r="T15" s="34">
        <f t="shared" si="0"/>
        <v>45950</v>
      </c>
      <c r="U15" s="41" t="s">
        <v>21</v>
      </c>
      <c r="V15" s="42">
        <f t="shared" si="1"/>
        <v>45929</v>
      </c>
      <c r="W15" s="43" t="s">
        <v>25</v>
      </c>
      <c r="X15" s="43" t="s">
        <v>25</v>
      </c>
      <c r="Y15" s="43" t="s">
        <v>25</v>
      </c>
      <c r="AA15" s="31">
        <v>45904</v>
      </c>
      <c r="AB15" s="15">
        <v>56</v>
      </c>
      <c r="AC15" s="27">
        <f t="shared" si="2"/>
        <v>45960</v>
      </c>
      <c r="AD15" s="28" t="s">
        <v>3</v>
      </c>
      <c r="AE15" s="11">
        <f t="shared" si="6"/>
        <v>45939</v>
      </c>
      <c r="AF15" s="11" t="s">
        <v>3</v>
      </c>
      <c r="AG15" s="11" t="s">
        <v>14</v>
      </c>
      <c r="AH15" s="11" t="s">
        <v>3</v>
      </c>
    </row>
    <row r="16" spans="1:34" x14ac:dyDescent="0.25">
      <c r="A16" s="9">
        <v>45771</v>
      </c>
      <c r="B16">
        <v>56</v>
      </c>
      <c r="C16" s="5">
        <f>Tableau242[[#This Row],[Date dépôt]]+Tableau242[[#This Row],[Délais de soutenance (jours)]]</f>
        <v>45827</v>
      </c>
      <c r="D16" s="7" t="s">
        <v>3</v>
      </c>
      <c r="E16" s="7">
        <f>Tableau242[[#This Row],[1ère date de soutenance disponible]]-21</f>
        <v>45806</v>
      </c>
      <c r="F16" s="7" t="s">
        <v>3</v>
      </c>
      <c r="G16" s="7" t="s">
        <v>3</v>
      </c>
      <c r="H16" s="5"/>
      <c r="I16" s="13">
        <f t="shared" si="7"/>
        <v>45819</v>
      </c>
      <c r="J16" s="15">
        <f t="shared" si="8"/>
        <v>89</v>
      </c>
      <c r="K16" s="16">
        <f t="shared" si="3"/>
        <v>45908</v>
      </c>
      <c r="L16" s="7" t="s">
        <v>3</v>
      </c>
      <c r="M16" s="7">
        <f t="shared" si="4"/>
        <v>45887</v>
      </c>
      <c r="N16" s="11" t="s">
        <v>9</v>
      </c>
      <c r="O16" s="11" t="s">
        <v>20</v>
      </c>
      <c r="P16" s="11" t="s">
        <v>19</v>
      </c>
      <c r="R16" s="38">
        <v>45865</v>
      </c>
      <c r="S16" s="40">
        <v>86</v>
      </c>
      <c r="T16" s="34">
        <f t="shared" si="0"/>
        <v>45951</v>
      </c>
      <c r="U16" s="41" t="s">
        <v>21</v>
      </c>
      <c r="V16" s="42">
        <f t="shared" si="1"/>
        <v>45930</v>
      </c>
      <c r="W16" s="43" t="s">
        <v>25</v>
      </c>
      <c r="X16" s="43" t="s">
        <v>25</v>
      </c>
      <c r="Y16" s="43" t="s">
        <v>25</v>
      </c>
      <c r="AA16" s="31">
        <v>45905</v>
      </c>
      <c r="AB16" s="15">
        <v>56</v>
      </c>
      <c r="AC16" s="27">
        <f t="shared" si="2"/>
        <v>45961</v>
      </c>
      <c r="AD16" s="28" t="s">
        <v>3</v>
      </c>
      <c r="AE16" s="11">
        <f t="shared" si="6"/>
        <v>45940</v>
      </c>
      <c r="AF16" s="11" t="s">
        <v>3</v>
      </c>
      <c r="AG16" s="11" t="s">
        <v>14</v>
      </c>
      <c r="AH16" s="11" t="s">
        <v>3</v>
      </c>
    </row>
    <row r="17" spans="1:34" x14ac:dyDescent="0.25">
      <c r="A17" s="9">
        <v>45772</v>
      </c>
      <c r="B17">
        <v>56</v>
      </c>
      <c r="C17" s="5">
        <f>Tableau242[[#This Row],[Date dépôt]]+Tableau242[[#This Row],[Délais de soutenance (jours)]]</f>
        <v>45828</v>
      </c>
      <c r="D17" s="7" t="s">
        <v>3</v>
      </c>
      <c r="E17" s="7">
        <f>Tableau242[[#This Row],[1ère date de soutenance disponible]]-21</f>
        <v>45807</v>
      </c>
      <c r="F17" s="7" t="s">
        <v>3</v>
      </c>
      <c r="G17" s="7" t="s">
        <v>3</v>
      </c>
      <c r="H17" s="5"/>
      <c r="I17" s="13">
        <f t="shared" si="7"/>
        <v>45820</v>
      </c>
      <c r="J17" s="15">
        <f t="shared" si="8"/>
        <v>88</v>
      </c>
      <c r="K17" s="16">
        <f t="shared" si="3"/>
        <v>45908</v>
      </c>
      <c r="L17" s="7" t="s">
        <v>3</v>
      </c>
      <c r="M17" s="7">
        <f t="shared" si="4"/>
        <v>45887</v>
      </c>
      <c r="N17" s="11" t="s">
        <v>9</v>
      </c>
      <c r="O17" s="11" t="s">
        <v>20</v>
      </c>
      <c r="P17" s="11" t="s">
        <v>19</v>
      </c>
      <c r="R17" s="38">
        <v>45866</v>
      </c>
      <c r="S17" s="40">
        <v>86</v>
      </c>
      <c r="T17" s="34">
        <f t="shared" si="0"/>
        <v>45952</v>
      </c>
      <c r="U17" s="41" t="s">
        <v>21</v>
      </c>
      <c r="V17" s="42">
        <f t="shared" si="1"/>
        <v>45931</v>
      </c>
      <c r="W17" s="43" t="s">
        <v>25</v>
      </c>
      <c r="X17" s="43" t="s">
        <v>25</v>
      </c>
      <c r="Y17" s="43" t="s">
        <v>25</v>
      </c>
      <c r="AA17" s="31">
        <v>45906</v>
      </c>
      <c r="AB17" s="15">
        <v>56</v>
      </c>
      <c r="AC17" s="27">
        <f t="shared" si="2"/>
        <v>45962</v>
      </c>
      <c r="AD17" s="28" t="s">
        <v>3</v>
      </c>
      <c r="AE17" s="11">
        <f t="shared" si="6"/>
        <v>45941</v>
      </c>
      <c r="AF17" s="11" t="s">
        <v>3</v>
      </c>
      <c r="AG17" s="11" t="s">
        <v>14</v>
      </c>
      <c r="AH17" s="11" t="s">
        <v>3</v>
      </c>
    </row>
    <row r="18" spans="1:34" x14ac:dyDescent="0.25">
      <c r="A18" s="9">
        <v>45773</v>
      </c>
      <c r="B18">
        <v>56</v>
      </c>
      <c r="C18" s="5">
        <f>Tableau242[[#This Row],[Date dépôt]]+Tableau242[[#This Row],[Délais de soutenance (jours)]]</f>
        <v>45829</v>
      </c>
      <c r="D18" s="7" t="s">
        <v>3</v>
      </c>
      <c r="E18" s="7">
        <f>Tableau242[[#This Row],[1ère date de soutenance disponible]]-21</f>
        <v>45808</v>
      </c>
      <c r="F18" s="7" t="s">
        <v>3</v>
      </c>
      <c r="G18" s="7" t="s">
        <v>3</v>
      </c>
      <c r="H18" s="5"/>
      <c r="I18" s="13">
        <f t="shared" si="7"/>
        <v>45821</v>
      </c>
      <c r="J18" s="15">
        <f t="shared" si="8"/>
        <v>87</v>
      </c>
      <c r="K18" s="16">
        <f t="shared" si="3"/>
        <v>45908</v>
      </c>
      <c r="L18" s="7" t="s">
        <v>3</v>
      </c>
      <c r="M18" s="7">
        <f t="shared" si="4"/>
        <v>45887</v>
      </c>
      <c r="N18" s="11" t="s">
        <v>9</v>
      </c>
      <c r="O18" s="11" t="s">
        <v>20</v>
      </c>
      <c r="P18" s="11" t="s">
        <v>19</v>
      </c>
      <c r="R18" s="38">
        <v>45867</v>
      </c>
      <c r="S18" s="40">
        <v>86</v>
      </c>
      <c r="T18" s="34">
        <f t="shared" si="0"/>
        <v>45953</v>
      </c>
      <c r="U18" s="41" t="s">
        <v>21</v>
      </c>
      <c r="V18" s="42">
        <f t="shared" si="1"/>
        <v>45932</v>
      </c>
      <c r="W18" s="43" t="s">
        <v>25</v>
      </c>
      <c r="X18" s="43" t="s">
        <v>25</v>
      </c>
      <c r="Y18" s="43" t="s">
        <v>25</v>
      </c>
    </row>
    <row r="19" spans="1:34" x14ac:dyDescent="0.25">
      <c r="A19" s="9">
        <v>45774</v>
      </c>
      <c r="B19">
        <v>56</v>
      </c>
      <c r="C19" s="5">
        <f>Tableau242[[#This Row],[Date dépôt]]+Tableau242[[#This Row],[Délais de soutenance (jours)]]</f>
        <v>45830</v>
      </c>
      <c r="D19" s="7" t="s">
        <v>3</v>
      </c>
      <c r="E19" s="7">
        <f>Tableau242[[#This Row],[1ère date de soutenance disponible]]-21</f>
        <v>45809</v>
      </c>
      <c r="F19" s="7" t="s">
        <v>3</v>
      </c>
      <c r="G19" s="7" t="s">
        <v>3</v>
      </c>
      <c r="H19" s="5"/>
      <c r="I19" s="13">
        <f t="shared" si="7"/>
        <v>45822</v>
      </c>
      <c r="J19" s="15">
        <f t="shared" si="8"/>
        <v>86</v>
      </c>
      <c r="K19" s="16">
        <f t="shared" si="3"/>
        <v>45908</v>
      </c>
      <c r="L19" s="7" t="s">
        <v>3</v>
      </c>
      <c r="M19" s="7">
        <f t="shared" si="4"/>
        <v>45887</v>
      </c>
      <c r="N19" s="11" t="s">
        <v>9</v>
      </c>
      <c r="O19" s="11" t="s">
        <v>20</v>
      </c>
      <c r="P19" s="11" t="s">
        <v>19</v>
      </c>
      <c r="R19" s="38">
        <v>45868</v>
      </c>
      <c r="S19" s="40">
        <v>86</v>
      </c>
      <c r="T19" s="34">
        <f t="shared" si="0"/>
        <v>45954</v>
      </c>
      <c r="U19" s="41" t="s">
        <v>21</v>
      </c>
      <c r="V19" s="42">
        <f t="shared" si="1"/>
        <v>45933</v>
      </c>
      <c r="W19" s="43" t="s">
        <v>25</v>
      </c>
      <c r="X19" s="43" t="s">
        <v>25</v>
      </c>
      <c r="Y19" s="43" t="s">
        <v>25</v>
      </c>
    </row>
    <row r="20" spans="1:34" x14ac:dyDescent="0.25">
      <c r="A20" s="9">
        <v>45775</v>
      </c>
      <c r="B20">
        <v>56</v>
      </c>
      <c r="C20" s="5">
        <f>Tableau242[[#This Row],[Date dépôt]]+Tableau242[[#This Row],[Délais de soutenance (jours)]]</f>
        <v>45831</v>
      </c>
      <c r="D20" s="7" t="s">
        <v>3</v>
      </c>
      <c r="E20" s="7">
        <f>Tableau242[[#This Row],[1ère date de soutenance disponible]]-21</f>
        <v>45810</v>
      </c>
      <c r="F20" s="7" t="s">
        <v>3</v>
      </c>
      <c r="G20" s="7" t="s">
        <v>3</v>
      </c>
      <c r="H20" s="5"/>
      <c r="I20" s="13">
        <f t="shared" si="7"/>
        <v>45823</v>
      </c>
      <c r="J20" s="15">
        <f t="shared" si="8"/>
        <v>85</v>
      </c>
      <c r="K20" s="16">
        <f t="shared" si="3"/>
        <v>45908</v>
      </c>
      <c r="L20" s="7" t="s">
        <v>3</v>
      </c>
      <c r="M20" s="7">
        <f t="shared" si="4"/>
        <v>45887</v>
      </c>
      <c r="N20" s="11" t="s">
        <v>9</v>
      </c>
      <c r="O20" s="11" t="s">
        <v>20</v>
      </c>
      <c r="P20" s="11" t="s">
        <v>19</v>
      </c>
      <c r="R20" s="38">
        <v>45869</v>
      </c>
      <c r="S20" s="40">
        <v>86</v>
      </c>
      <c r="T20" s="34">
        <f t="shared" si="0"/>
        <v>45955</v>
      </c>
      <c r="U20" s="41" t="s">
        <v>21</v>
      </c>
      <c r="V20" s="42">
        <f t="shared" si="1"/>
        <v>45934</v>
      </c>
      <c r="W20" s="43" t="s">
        <v>25</v>
      </c>
      <c r="X20" s="43" t="s">
        <v>25</v>
      </c>
      <c r="Y20" s="43" t="s">
        <v>25</v>
      </c>
    </row>
    <row r="21" spans="1:34" x14ac:dyDescent="0.25">
      <c r="A21" s="9">
        <v>45776</v>
      </c>
      <c r="B21">
        <v>56</v>
      </c>
      <c r="C21" s="5">
        <f>Tableau242[[#This Row],[Date dépôt]]+Tableau242[[#This Row],[Délais de soutenance (jours)]]</f>
        <v>45832</v>
      </c>
      <c r="D21" s="7" t="s">
        <v>3</v>
      </c>
      <c r="E21" s="7">
        <f>Tableau242[[#This Row],[1ère date de soutenance disponible]]-21</f>
        <v>45811</v>
      </c>
      <c r="F21" s="7" t="s">
        <v>3</v>
      </c>
      <c r="G21" s="7" t="s">
        <v>3</v>
      </c>
      <c r="H21" s="5"/>
      <c r="I21" s="13">
        <f t="shared" si="7"/>
        <v>45824</v>
      </c>
      <c r="J21" s="15">
        <f t="shared" si="8"/>
        <v>84</v>
      </c>
      <c r="K21" s="16">
        <f t="shared" si="3"/>
        <v>45908</v>
      </c>
      <c r="L21" s="7" t="s">
        <v>3</v>
      </c>
      <c r="M21" s="7">
        <f t="shared" si="4"/>
        <v>45887</v>
      </c>
      <c r="N21" s="11" t="s">
        <v>9</v>
      </c>
      <c r="O21" s="11" t="s">
        <v>20</v>
      </c>
      <c r="P21" s="11" t="s">
        <v>19</v>
      </c>
      <c r="R21" s="38">
        <v>45870</v>
      </c>
      <c r="S21" s="40">
        <v>86</v>
      </c>
      <c r="T21" s="34">
        <f t="shared" si="0"/>
        <v>45956</v>
      </c>
      <c r="U21" s="41" t="s">
        <v>21</v>
      </c>
      <c r="V21" s="42">
        <f t="shared" si="1"/>
        <v>45935</v>
      </c>
      <c r="W21" s="43" t="s">
        <v>25</v>
      </c>
      <c r="X21" s="43" t="s">
        <v>25</v>
      </c>
      <c r="Y21" s="43" t="s">
        <v>25</v>
      </c>
    </row>
    <row r="22" spans="1:34" x14ac:dyDescent="0.25">
      <c r="A22" s="9">
        <v>45777</v>
      </c>
      <c r="B22">
        <v>56</v>
      </c>
      <c r="C22" s="5">
        <f>Tableau242[[#This Row],[Date dépôt]]+Tableau242[[#This Row],[Délais de soutenance (jours)]]</f>
        <v>45833</v>
      </c>
      <c r="D22" s="7" t="s">
        <v>3</v>
      </c>
      <c r="E22" s="7">
        <f>Tableau242[[#This Row],[1ère date de soutenance disponible]]-21</f>
        <v>45812</v>
      </c>
      <c r="F22" s="7" t="s">
        <v>3</v>
      </c>
      <c r="G22" s="7" t="s">
        <v>3</v>
      </c>
      <c r="H22" s="5"/>
      <c r="I22" s="13">
        <f t="shared" si="7"/>
        <v>45825</v>
      </c>
      <c r="J22" s="15">
        <f t="shared" si="8"/>
        <v>83</v>
      </c>
      <c r="K22" s="16">
        <f t="shared" si="3"/>
        <v>45908</v>
      </c>
      <c r="L22" s="7" t="s">
        <v>3</v>
      </c>
      <c r="M22" s="7">
        <f t="shared" si="4"/>
        <v>45887</v>
      </c>
      <c r="N22" s="11" t="s">
        <v>9</v>
      </c>
      <c r="O22" s="11" t="s">
        <v>20</v>
      </c>
      <c r="P22" s="11" t="s">
        <v>19</v>
      </c>
      <c r="R22" s="38">
        <v>45871</v>
      </c>
      <c r="S22" s="40">
        <v>86</v>
      </c>
      <c r="T22" s="34">
        <f t="shared" si="0"/>
        <v>45957</v>
      </c>
      <c r="U22" s="41" t="s">
        <v>21</v>
      </c>
      <c r="V22" s="42">
        <f t="shared" si="1"/>
        <v>45936</v>
      </c>
      <c r="W22" s="43" t="s">
        <v>25</v>
      </c>
      <c r="X22" s="43" t="s">
        <v>25</v>
      </c>
      <c r="Y22" s="43" t="s">
        <v>25</v>
      </c>
    </row>
    <row r="23" spans="1:34" x14ac:dyDescent="0.25">
      <c r="A23" s="9">
        <v>45778</v>
      </c>
      <c r="B23">
        <v>56</v>
      </c>
      <c r="C23" s="5">
        <f>Tableau242[[#This Row],[Date dépôt]]+Tableau242[[#This Row],[Délais de soutenance (jours)]]</f>
        <v>45834</v>
      </c>
      <c r="D23" s="7" t="s">
        <v>3</v>
      </c>
      <c r="E23" s="7">
        <f>Tableau242[[#This Row],[1ère date de soutenance disponible]]-21</f>
        <v>45813</v>
      </c>
      <c r="F23" s="7" t="s">
        <v>3</v>
      </c>
      <c r="G23" s="7" t="s">
        <v>3</v>
      </c>
      <c r="H23" s="5"/>
      <c r="I23" s="13">
        <f t="shared" si="7"/>
        <v>45826</v>
      </c>
      <c r="J23" s="15">
        <f t="shared" si="8"/>
        <v>82</v>
      </c>
      <c r="K23" s="16">
        <f t="shared" si="3"/>
        <v>45908</v>
      </c>
      <c r="L23" s="7" t="s">
        <v>3</v>
      </c>
      <c r="M23" s="7">
        <f t="shared" si="4"/>
        <v>45887</v>
      </c>
      <c r="N23" s="11" t="s">
        <v>9</v>
      </c>
      <c r="O23" s="11" t="s">
        <v>20</v>
      </c>
      <c r="P23" s="11" t="s">
        <v>19</v>
      </c>
      <c r="R23" s="38">
        <v>45872</v>
      </c>
      <c r="S23" s="40">
        <v>86</v>
      </c>
      <c r="T23" s="34">
        <f t="shared" si="0"/>
        <v>45958</v>
      </c>
      <c r="U23" s="41" t="s">
        <v>21</v>
      </c>
      <c r="V23" s="42">
        <f t="shared" si="1"/>
        <v>45937</v>
      </c>
      <c r="W23" s="43" t="s">
        <v>25</v>
      </c>
      <c r="X23" s="43" t="s">
        <v>25</v>
      </c>
      <c r="Y23" s="43" t="s">
        <v>25</v>
      </c>
    </row>
    <row r="24" spans="1:34" x14ac:dyDescent="0.25">
      <c r="A24" s="9">
        <v>45779</v>
      </c>
      <c r="B24">
        <v>56</v>
      </c>
      <c r="C24" s="5">
        <f>Tableau242[[#This Row],[Date dépôt]]+Tableau242[[#This Row],[Délais de soutenance (jours)]]</f>
        <v>45835</v>
      </c>
      <c r="D24" s="7" t="s">
        <v>3</v>
      </c>
      <c r="E24" s="7">
        <f>Tableau242[[#This Row],[1ère date de soutenance disponible]]-21</f>
        <v>45814</v>
      </c>
      <c r="F24" s="7" t="s">
        <v>3</v>
      </c>
      <c r="G24" s="7" t="s">
        <v>3</v>
      </c>
      <c r="H24" s="5"/>
      <c r="I24" s="13">
        <f t="shared" si="7"/>
        <v>45827</v>
      </c>
      <c r="J24" s="15">
        <f t="shared" si="8"/>
        <v>81</v>
      </c>
      <c r="K24" s="16">
        <f t="shared" si="3"/>
        <v>45908</v>
      </c>
      <c r="L24" s="7" t="s">
        <v>3</v>
      </c>
      <c r="M24" s="7">
        <f t="shared" si="4"/>
        <v>45887</v>
      </c>
      <c r="N24" s="11" t="s">
        <v>9</v>
      </c>
      <c r="O24" s="11" t="s">
        <v>20</v>
      </c>
      <c r="P24" s="11" t="s">
        <v>19</v>
      </c>
      <c r="R24" s="38">
        <v>45873</v>
      </c>
      <c r="S24" s="40">
        <v>86</v>
      </c>
      <c r="T24" s="34">
        <f t="shared" si="0"/>
        <v>45959</v>
      </c>
      <c r="U24" s="41" t="s">
        <v>21</v>
      </c>
      <c r="V24" s="42">
        <f t="shared" si="1"/>
        <v>45938</v>
      </c>
      <c r="W24" s="43" t="s">
        <v>25</v>
      </c>
      <c r="X24" s="43" t="s">
        <v>25</v>
      </c>
      <c r="Y24" s="43" t="s">
        <v>25</v>
      </c>
    </row>
    <row r="25" spans="1:34" x14ac:dyDescent="0.25">
      <c r="A25" s="9">
        <v>45780</v>
      </c>
      <c r="B25">
        <v>56</v>
      </c>
      <c r="C25" s="5">
        <f>Tableau242[[#This Row],[Date dépôt]]+Tableau242[[#This Row],[Délais de soutenance (jours)]]</f>
        <v>45836</v>
      </c>
      <c r="D25" s="7" t="s">
        <v>3</v>
      </c>
      <c r="E25" s="7">
        <f>Tableau242[[#This Row],[1ère date de soutenance disponible]]-21</f>
        <v>45815</v>
      </c>
      <c r="F25" s="7" t="s">
        <v>3</v>
      </c>
      <c r="G25" s="7" t="s">
        <v>3</v>
      </c>
      <c r="H25" s="5"/>
      <c r="I25" s="13">
        <f t="shared" si="7"/>
        <v>45828</v>
      </c>
      <c r="J25" s="15">
        <f t="shared" si="8"/>
        <v>80</v>
      </c>
      <c r="K25" s="16">
        <f t="shared" si="3"/>
        <v>45908</v>
      </c>
      <c r="L25" s="7" t="s">
        <v>3</v>
      </c>
      <c r="M25" s="7">
        <f t="shared" si="4"/>
        <v>45887</v>
      </c>
      <c r="N25" s="11" t="s">
        <v>9</v>
      </c>
      <c r="O25" s="11" t="s">
        <v>20</v>
      </c>
      <c r="P25" s="11" t="s">
        <v>19</v>
      </c>
      <c r="R25" s="38">
        <v>45874</v>
      </c>
      <c r="S25" s="40">
        <v>86</v>
      </c>
      <c r="T25" s="34">
        <f t="shared" si="0"/>
        <v>45960</v>
      </c>
      <c r="U25" s="41" t="s">
        <v>21</v>
      </c>
      <c r="V25" s="42">
        <f t="shared" si="1"/>
        <v>45939</v>
      </c>
      <c r="W25" s="43" t="s">
        <v>25</v>
      </c>
      <c r="X25" s="43" t="s">
        <v>25</v>
      </c>
      <c r="Y25" s="43" t="s">
        <v>25</v>
      </c>
    </row>
    <row r="26" spans="1:34" x14ac:dyDescent="0.25">
      <c r="A26" s="9">
        <v>45781</v>
      </c>
      <c r="B26">
        <v>56</v>
      </c>
      <c r="C26" s="5">
        <f>Tableau242[[#This Row],[Date dépôt]]+Tableau242[[#This Row],[Délais de soutenance (jours)]]</f>
        <v>45837</v>
      </c>
      <c r="D26" s="7" t="s">
        <v>3</v>
      </c>
      <c r="E26" s="7">
        <f>Tableau242[[#This Row],[1ère date de soutenance disponible]]-21</f>
        <v>45816</v>
      </c>
      <c r="F26" s="7" t="s">
        <v>3</v>
      </c>
      <c r="G26" s="7" t="s">
        <v>3</v>
      </c>
      <c r="H26" s="5"/>
      <c r="I26" s="13">
        <f t="shared" si="7"/>
        <v>45829</v>
      </c>
      <c r="J26" s="15">
        <f t="shared" si="8"/>
        <v>79</v>
      </c>
      <c r="K26" s="16">
        <f t="shared" si="3"/>
        <v>45908</v>
      </c>
      <c r="L26" s="7" t="s">
        <v>3</v>
      </c>
      <c r="M26" s="7">
        <f t="shared" si="4"/>
        <v>45887</v>
      </c>
      <c r="N26" s="11" t="s">
        <v>9</v>
      </c>
      <c r="O26" s="11" t="s">
        <v>20</v>
      </c>
      <c r="P26" s="11" t="s">
        <v>19</v>
      </c>
      <c r="R26" s="38">
        <v>45875</v>
      </c>
      <c r="S26" s="40">
        <v>86</v>
      </c>
      <c r="T26" s="34">
        <f t="shared" si="0"/>
        <v>45961</v>
      </c>
      <c r="U26" s="41" t="s">
        <v>21</v>
      </c>
      <c r="V26" s="42">
        <f t="shared" si="1"/>
        <v>45940</v>
      </c>
      <c r="W26" s="43" t="s">
        <v>25</v>
      </c>
      <c r="X26" s="43" t="s">
        <v>25</v>
      </c>
      <c r="Y26" s="43" t="s">
        <v>25</v>
      </c>
    </row>
    <row r="27" spans="1:34" x14ac:dyDescent="0.25">
      <c r="A27" s="9">
        <v>45782</v>
      </c>
      <c r="B27">
        <v>56</v>
      </c>
      <c r="C27" s="5">
        <f>Tableau242[[#This Row],[Date dépôt]]+Tableau242[[#This Row],[Délais de soutenance (jours)]]</f>
        <v>45838</v>
      </c>
      <c r="D27" s="7" t="s">
        <v>3</v>
      </c>
      <c r="E27" s="7">
        <f>Tableau242[[#This Row],[1ère date de soutenance disponible]]-21</f>
        <v>45817</v>
      </c>
      <c r="F27" s="7" t="s">
        <v>3</v>
      </c>
      <c r="G27" s="7" t="s">
        <v>3</v>
      </c>
      <c r="H27" s="5"/>
      <c r="I27" s="13">
        <f t="shared" si="7"/>
        <v>45830</v>
      </c>
      <c r="J27" s="15">
        <f t="shared" si="8"/>
        <v>78</v>
      </c>
      <c r="K27" s="16">
        <f t="shared" si="3"/>
        <v>45908</v>
      </c>
      <c r="L27" s="7" t="s">
        <v>3</v>
      </c>
      <c r="M27" s="7">
        <f t="shared" si="4"/>
        <v>45887</v>
      </c>
      <c r="N27" s="11" t="s">
        <v>9</v>
      </c>
      <c r="O27" s="11" t="s">
        <v>20</v>
      </c>
      <c r="P27" s="11" t="s">
        <v>19</v>
      </c>
      <c r="R27" s="38">
        <v>45876</v>
      </c>
      <c r="S27" s="40">
        <v>86</v>
      </c>
      <c r="T27" s="34">
        <f t="shared" si="0"/>
        <v>45962</v>
      </c>
      <c r="U27" s="41" t="s">
        <v>21</v>
      </c>
      <c r="V27" s="42">
        <f t="shared" si="1"/>
        <v>45941</v>
      </c>
      <c r="W27" s="43" t="s">
        <v>25</v>
      </c>
      <c r="X27" s="43" t="s">
        <v>25</v>
      </c>
      <c r="Y27" s="43" t="s">
        <v>25</v>
      </c>
    </row>
    <row r="28" spans="1:34" x14ac:dyDescent="0.25">
      <c r="A28" s="9">
        <v>45783</v>
      </c>
      <c r="B28">
        <v>56</v>
      </c>
      <c r="C28" s="5">
        <f>Tableau242[[#This Row],[Date dépôt]]+Tableau242[[#This Row],[Délais de soutenance (jours)]]</f>
        <v>45839</v>
      </c>
      <c r="D28" s="7" t="s">
        <v>3</v>
      </c>
      <c r="E28" s="7">
        <f>Tableau242[[#This Row],[1ère date de soutenance disponible]]-21</f>
        <v>45818</v>
      </c>
      <c r="F28" s="7" t="s">
        <v>3</v>
      </c>
      <c r="G28" s="7" t="s">
        <v>3</v>
      </c>
      <c r="H28" s="5"/>
      <c r="I28" s="13">
        <f t="shared" si="7"/>
        <v>45831</v>
      </c>
      <c r="J28" s="15">
        <f t="shared" si="8"/>
        <v>77</v>
      </c>
      <c r="K28" s="16">
        <f t="shared" si="3"/>
        <v>45908</v>
      </c>
      <c r="L28" s="7" t="s">
        <v>3</v>
      </c>
      <c r="M28" s="7">
        <f t="shared" si="4"/>
        <v>45887</v>
      </c>
      <c r="N28" s="11" t="s">
        <v>9</v>
      </c>
      <c r="O28" s="11" t="s">
        <v>20</v>
      </c>
      <c r="P28" s="11" t="s">
        <v>19</v>
      </c>
      <c r="R28" s="38">
        <v>45877</v>
      </c>
      <c r="S28" s="40">
        <v>86</v>
      </c>
      <c r="T28" s="34">
        <f t="shared" si="0"/>
        <v>45963</v>
      </c>
      <c r="U28" s="41" t="s">
        <v>21</v>
      </c>
      <c r="V28" s="42">
        <f t="shared" si="1"/>
        <v>45942</v>
      </c>
      <c r="W28" s="43" t="s">
        <v>25</v>
      </c>
      <c r="X28" s="43" t="s">
        <v>25</v>
      </c>
      <c r="Y28" s="43" t="s">
        <v>25</v>
      </c>
    </row>
    <row r="29" spans="1:34" x14ac:dyDescent="0.25">
      <c r="A29" s="9">
        <v>45784</v>
      </c>
      <c r="B29">
        <v>56</v>
      </c>
      <c r="C29" s="5">
        <f>Tableau242[[#This Row],[Date dépôt]]+Tableau242[[#This Row],[Délais de soutenance (jours)]]</f>
        <v>45840</v>
      </c>
      <c r="D29" s="7" t="s">
        <v>3</v>
      </c>
      <c r="E29" s="7">
        <f>Tableau242[[#This Row],[1ère date de soutenance disponible]]-21</f>
        <v>45819</v>
      </c>
      <c r="F29" s="7" t="s">
        <v>3</v>
      </c>
      <c r="G29" s="7" t="s">
        <v>3</v>
      </c>
      <c r="H29" s="5"/>
      <c r="I29" s="13">
        <f t="shared" si="7"/>
        <v>45832</v>
      </c>
      <c r="J29" s="15">
        <f t="shared" si="8"/>
        <v>76</v>
      </c>
      <c r="K29" s="16">
        <f t="shared" si="3"/>
        <v>45908</v>
      </c>
      <c r="L29" s="7" t="s">
        <v>3</v>
      </c>
      <c r="M29" s="7">
        <f t="shared" si="4"/>
        <v>45887</v>
      </c>
      <c r="N29" s="11" t="s">
        <v>9</v>
      </c>
      <c r="O29" s="11" t="s">
        <v>20</v>
      </c>
      <c r="P29" s="11" t="s">
        <v>19</v>
      </c>
      <c r="R29" s="38">
        <v>45878</v>
      </c>
      <c r="S29" s="40">
        <v>86</v>
      </c>
      <c r="T29" s="34">
        <f t="shared" si="0"/>
        <v>45964</v>
      </c>
      <c r="U29" s="41" t="s">
        <v>21</v>
      </c>
      <c r="V29" s="42">
        <f t="shared" si="1"/>
        <v>45943</v>
      </c>
      <c r="W29" s="43" t="s">
        <v>25</v>
      </c>
      <c r="X29" s="43" t="s">
        <v>25</v>
      </c>
      <c r="Y29" s="43" t="s">
        <v>25</v>
      </c>
    </row>
    <row r="30" spans="1:34" x14ac:dyDescent="0.25">
      <c r="A30" s="9">
        <v>45785</v>
      </c>
      <c r="B30">
        <v>56</v>
      </c>
      <c r="C30" s="5">
        <f>Tableau242[[#This Row],[Date dépôt]]+Tableau242[[#This Row],[Délais de soutenance (jours)]]</f>
        <v>45841</v>
      </c>
      <c r="D30" s="7" t="s">
        <v>3</v>
      </c>
      <c r="E30" s="7">
        <f>Tableau242[[#This Row],[1ère date de soutenance disponible]]-21</f>
        <v>45820</v>
      </c>
      <c r="F30" s="7" t="s">
        <v>3</v>
      </c>
      <c r="G30" s="7" t="s">
        <v>3</v>
      </c>
      <c r="H30" s="5"/>
      <c r="I30" s="13">
        <f t="shared" si="7"/>
        <v>45833</v>
      </c>
      <c r="J30" s="15">
        <f t="shared" si="8"/>
        <v>75</v>
      </c>
      <c r="K30" s="16">
        <f t="shared" si="3"/>
        <v>45908</v>
      </c>
      <c r="L30" s="7" t="s">
        <v>3</v>
      </c>
      <c r="M30" s="7">
        <f t="shared" si="4"/>
        <v>45887</v>
      </c>
      <c r="N30" s="11" t="s">
        <v>9</v>
      </c>
      <c r="O30" s="11" t="s">
        <v>20</v>
      </c>
      <c r="P30" s="11" t="s">
        <v>19</v>
      </c>
      <c r="R30" s="38">
        <v>45879</v>
      </c>
      <c r="S30" s="40">
        <v>86</v>
      </c>
      <c r="T30" s="34">
        <f t="shared" si="0"/>
        <v>45965</v>
      </c>
      <c r="U30" s="41" t="s">
        <v>21</v>
      </c>
      <c r="V30" s="42">
        <f t="shared" si="1"/>
        <v>45944</v>
      </c>
      <c r="W30" s="43" t="s">
        <v>25</v>
      </c>
      <c r="X30" s="43" t="s">
        <v>25</v>
      </c>
      <c r="Y30" s="43" t="s">
        <v>25</v>
      </c>
    </row>
    <row r="31" spans="1:34" x14ac:dyDescent="0.25">
      <c r="A31" s="9">
        <v>45786</v>
      </c>
      <c r="B31">
        <v>56</v>
      </c>
      <c r="C31" s="5">
        <f>Tableau242[[#This Row],[Date dépôt]]+Tableau242[[#This Row],[Délais de soutenance (jours)]]</f>
        <v>45842</v>
      </c>
      <c r="D31" s="7" t="s">
        <v>3</v>
      </c>
      <c r="E31" s="7">
        <f>Tableau242[[#This Row],[1ère date de soutenance disponible]]-21</f>
        <v>45821</v>
      </c>
      <c r="F31" s="7" t="s">
        <v>3</v>
      </c>
      <c r="G31" s="7" t="s">
        <v>3</v>
      </c>
      <c r="H31" s="5"/>
      <c r="I31" s="13">
        <f t="shared" si="7"/>
        <v>45834</v>
      </c>
      <c r="J31" s="15">
        <f t="shared" si="8"/>
        <v>74</v>
      </c>
      <c r="K31" s="16">
        <f t="shared" si="3"/>
        <v>45908</v>
      </c>
      <c r="L31" s="7" t="s">
        <v>3</v>
      </c>
      <c r="M31" s="7">
        <f t="shared" si="4"/>
        <v>45887</v>
      </c>
      <c r="N31" s="11" t="s">
        <v>9</v>
      </c>
      <c r="O31" s="11" t="s">
        <v>20</v>
      </c>
      <c r="P31" s="11" t="s">
        <v>19</v>
      </c>
      <c r="R31" s="38">
        <v>45880</v>
      </c>
      <c r="S31" s="40">
        <v>86</v>
      </c>
      <c r="T31" s="34">
        <f t="shared" si="0"/>
        <v>45966</v>
      </c>
      <c r="U31" s="41" t="s">
        <v>21</v>
      </c>
      <c r="V31" s="42">
        <f t="shared" si="1"/>
        <v>45945</v>
      </c>
      <c r="W31" s="43" t="s">
        <v>25</v>
      </c>
      <c r="X31" s="43" t="s">
        <v>25</v>
      </c>
      <c r="Y31" s="43" t="s">
        <v>25</v>
      </c>
    </row>
    <row r="32" spans="1:34" x14ac:dyDescent="0.25">
      <c r="A32" s="9">
        <v>45787</v>
      </c>
      <c r="B32">
        <v>56</v>
      </c>
      <c r="C32" s="5">
        <f>Tableau242[[#This Row],[Date dépôt]]+Tableau242[[#This Row],[Délais de soutenance (jours)]]</f>
        <v>45843</v>
      </c>
      <c r="D32" s="7" t="s">
        <v>3</v>
      </c>
      <c r="E32" s="7">
        <f>Tableau242[[#This Row],[1ère date de soutenance disponible]]-21</f>
        <v>45822</v>
      </c>
      <c r="F32" s="7" t="s">
        <v>3</v>
      </c>
      <c r="G32" s="7" t="s">
        <v>3</v>
      </c>
      <c r="H32" s="5"/>
      <c r="I32" s="13">
        <f t="shared" si="7"/>
        <v>45835</v>
      </c>
      <c r="J32" s="15">
        <f t="shared" si="8"/>
        <v>73</v>
      </c>
      <c r="K32" s="16">
        <f t="shared" si="3"/>
        <v>45908</v>
      </c>
      <c r="L32" s="7" t="s">
        <v>3</v>
      </c>
      <c r="M32" s="7">
        <f t="shared" si="4"/>
        <v>45887</v>
      </c>
      <c r="N32" s="11" t="s">
        <v>9</v>
      </c>
      <c r="O32" s="11" t="s">
        <v>20</v>
      </c>
      <c r="P32" s="11" t="s">
        <v>19</v>
      </c>
      <c r="R32" s="38">
        <v>45881</v>
      </c>
      <c r="S32" s="40">
        <v>86</v>
      </c>
      <c r="T32" s="34">
        <f t="shared" si="0"/>
        <v>45967</v>
      </c>
      <c r="U32" s="41" t="s">
        <v>21</v>
      </c>
      <c r="V32" s="42">
        <f t="shared" si="1"/>
        <v>45946</v>
      </c>
      <c r="W32" s="43" t="s">
        <v>25</v>
      </c>
      <c r="X32" s="43" t="s">
        <v>25</v>
      </c>
      <c r="Y32" s="43" t="s">
        <v>25</v>
      </c>
    </row>
    <row r="33" spans="1:25" x14ac:dyDescent="0.25">
      <c r="A33" s="9">
        <v>45788</v>
      </c>
      <c r="B33">
        <v>56</v>
      </c>
      <c r="C33" s="5">
        <f>Tableau242[[#This Row],[Date dépôt]]+Tableau242[[#This Row],[Délais de soutenance (jours)]]</f>
        <v>45844</v>
      </c>
      <c r="D33" s="7" t="s">
        <v>3</v>
      </c>
      <c r="E33" s="7">
        <f>Tableau242[[#This Row],[1ère date de soutenance disponible]]-21</f>
        <v>45823</v>
      </c>
      <c r="F33" s="7" t="s">
        <v>3</v>
      </c>
      <c r="G33" s="7" t="s">
        <v>3</v>
      </c>
      <c r="H33" s="5"/>
      <c r="I33" s="13">
        <f t="shared" si="7"/>
        <v>45836</v>
      </c>
      <c r="J33" s="15">
        <f t="shared" si="8"/>
        <v>72</v>
      </c>
      <c r="K33" s="16">
        <f t="shared" si="3"/>
        <v>45908</v>
      </c>
      <c r="L33" s="7" t="s">
        <v>3</v>
      </c>
      <c r="M33" s="7">
        <f t="shared" si="4"/>
        <v>45887</v>
      </c>
      <c r="N33" s="11" t="s">
        <v>9</v>
      </c>
      <c r="O33" s="11" t="s">
        <v>20</v>
      </c>
      <c r="P33" s="11" t="s">
        <v>19</v>
      </c>
      <c r="R33" s="38">
        <v>45882</v>
      </c>
      <c r="S33" s="40">
        <v>86</v>
      </c>
      <c r="T33" s="34">
        <f t="shared" si="0"/>
        <v>45968</v>
      </c>
      <c r="U33" s="41" t="s">
        <v>21</v>
      </c>
      <c r="V33" s="42">
        <f t="shared" si="1"/>
        <v>45947</v>
      </c>
      <c r="W33" s="43" t="s">
        <v>25</v>
      </c>
      <c r="X33" s="43" t="s">
        <v>25</v>
      </c>
      <c r="Y33" s="43" t="s">
        <v>25</v>
      </c>
    </row>
    <row r="34" spans="1:25" x14ac:dyDescent="0.25">
      <c r="A34" s="9">
        <v>45789</v>
      </c>
      <c r="B34">
        <v>56</v>
      </c>
      <c r="C34" s="5">
        <f>Tableau242[[#This Row],[Date dépôt]]+Tableau242[[#This Row],[Délais de soutenance (jours)]]</f>
        <v>45845</v>
      </c>
      <c r="D34" s="7" t="s">
        <v>3</v>
      </c>
      <c r="E34" s="7">
        <f>Tableau242[[#This Row],[1ère date de soutenance disponible]]-21</f>
        <v>45824</v>
      </c>
      <c r="F34" s="7" t="s">
        <v>3</v>
      </c>
      <c r="G34" s="7" t="s">
        <v>3</v>
      </c>
      <c r="H34" s="5"/>
      <c r="I34" s="13">
        <f t="shared" si="7"/>
        <v>45837</v>
      </c>
      <c r="J34" s="15">
        <f t="shared" si="8"/>
        <v>71</v>
      </c>
      <c r="K34" s="16">
        <f t="shared" si="3"/>
        <v>45908</v>
      </c>
      <c r="L34" s="7" t="s">
        <v>3</v>
      </c>
      <c r="M34" s="7">
        <f t="shared" si="4"/>
        <v>45887</v>
      </c>
      <c r="N34" s="11" t="s">
        <v>9</v>
      </c>
      <c r="O34" s="11" t="s">
        <v>20</v>
      </c>
      <c r="P34" s="11" t="s">
        <v>19</v>
      </c>
      <c r="R34" s="38">
        <v>45883</v>
      </c>
      <c r="S34" s="40">
        <v>86</v>
      </c>
      <c r="T34" s="34">
        <f t="shared" si="0"/>
        <v>45969</v>
      </c>
      <c r="U34" s="41" t="s">
        <v>21</v>
      </c>
      <c r="V34" s="42">
        <f t="shared" si="1"/>
        <v>45948</v>
      </c>
      <c r="W34" s="43" t="s">
        <v>25</v>
      </c>
      <c r="X34" s="43" t="s">
        <v>25</v>
      </c>
      <c r="Y34" s="43" t="s">
        <v>25</v>
      </c>
    </row>
    <row r="35" spans="1:25" x14ac:dyDescent="0.25">
      <c r="A35" s="9">
        <v>45790</v>
      </c>
      <c r="B35">
        <v>56</v>
      </c>
      <c r="C35" s="5">
        <f>Tableau242[[#This Row],[Date dépôt]]+Tableau242[[#This Row],[Délais de soutenance (jours)]]</f>
        <v>45846</v>
      </c>
      <c r="D35" s="7" t="s">
        <v>3</v>
      </c>
      <c r="E35" s="7">
        <f>Tableau242[[#This Row],[1ère date de soutenance disponible]]-21</f>
        <v>45825</v>
      </c>
      <c r="F35" s="7" t="s">
        <v>3</v>
      </c>
      <c r="G35" s="7" t="s">
        <v>3</v>
      </c>
      <c r="H35" s="5"/>
      <c r="I35" s="13">
        <f t="shared" si="7"/>
        <v>45838</v>
      </c>
      <c r="J35" s="15">
        <f t="shared" si="8"/>
        <v>70</v>
      </c>
      <c r="K35" s="16">
        <f t="shared" si="3"/>
        <v>45908</v>
      </c>
      <c r="L35" s="7" t="s">
        <v>3</v>
      </c>
      <c r="M35" s="7">
        <f t="shared" si="4"/>
        <v>45887</v>
      </c>
      <c r="N35" s="11" t="s">
        <v>9</v>
      </c>
      <c r="O35" s="11" t="s">
        <v>20</v>
      </c>
      <c r="P35" s="11" t="s">
        <v>19</v>
      </c>
      <c r="R35" s="38">
        <v>45884</v>
      </c>
      <c r="S35" s="40">
        <v>86</v>
      </c>
      <c r="T35" s="34">
        <f t="shared" si="0"/>
        <v>45970</v>
      </c>
      <c r="U35" s="41" t="s">
        <v>21</v>
      </c>
      <c r="V35" s="42">
        <f t="shared" si="1"/>
        <v>45949</v>
      </c>
      <c r="W35" s="43" t="s">
        <v>25</v>
      </c>
      <c r="X35" s="43" t="s">
        <v>25</v>
      </c>
      <c r="Y35" s="43" t="s">
        <v>25</v>
      </c>
    </row>
    <row r="36" spans="1:25" x14ac:dyDescent="0.25">
      <c r="A36" s="9">
        <v>45791</v>
      </c>
      <c r="B36">
        <v>56</v>
      </c>
      <c r="C36" s="5">
        <f>Tableau242[[#This Row],[Date dépôt]]+Tableau242[[#This Row],[Délais de soutenance (jours)]]</f>
        <v>45847</v>
      </c>
      <c r="D36" s="7" t="s">
        <v>3</v>
      </c>
      <c r="E36" s="7">
        <f>Tableau242[[#This Row],[1ère date de soutenance disponible]]-21</f>
        <v>45826</v>
      </c>
      <c r="F36" s="7" t="s">
        <v>3</v>
      </c>
      <c r="G36" s="7" t="s">
        <v>3</v>
      </c>
      <c r="H36" s="5"/>
      <c r="I36" s="13">
        <f t="shared" si="7"/>
        <v>45839</v>
      </c>
      <c r="J36" s="15">
        <f t="shared" si="8"/>
        <v>69</v>
      </c>
      <c r="K36" s="16">
        <f t="shared" si="3"/>
        <v>45908</v>
      </c>
      <c r="L36" s="7" t="s">
        <v>3</v>
      </c>
      <c r="M36" s="7">
        <f t="shared" si="4"/>
        <v>45887</v>
      </c>
      <c r="N36" s="11" t="s">
        <v>9</v>
      </c>
      <c r="O36" s="11" t="s">
        <v>20</v>
      </c>
      <c r="P36" s="11" t="s">
        <v>19</v>
      </c>
      <c r="R36" s="38">
        <v>45885</v>
      </c>
      <c r="S36" s="40">
        <v>86</v>
      </c>
      <c r="T36" s="34">
        <f t="shared" si="0"/>
        <v>45971</v>
      </c>
      <c r="U36" s="41" t="s">
        <v>21</v>
      </c>
      <c r="V36" s="42">
        <f t="shared" si="1"/>
        <v>45950</v>
      </c>
      <c r="W36" s="43" t="s">
        <v>25</v>
      </c>
      <c r="X36" s="43" t="s">
        <v>25</v>
      </c>
      <c r="Y36" s="43" t="s">
        <v>25</v>
      </c>
    </row>
    <row r="37" spans="1:25" x14ac:dyDescent="0.25">
      <c r="A37" s="9">
        <v>45792</v>
      </c>
      <c r="B37">
        <v>56</v>
      </c>
      <c r="C37" s="5">
        <f>Tableau242[[#This Row],[Date dépôt]]+Tableau242[[#This Row],[Délais de soutenance (jours)]]</f>
        <v>45848</v>
      </c>
      <c r="D37" s="7" t="s">
        <v>3</v>
      </c>
      <c r="E37" s="7">
        <f>Tableau242[[#This Row],[1ère date de soutenance disponible]]-21</f>
        <v>45827</v>
      </c>
      <c r="F37" s="7" t="s">
        <v>3</v>
      </c>
      <c r="G37" s="7" t="s">
        <v>3</v>
      </c>
      <c r="H37" s="5"/>
      <c r="I37" s="13">
        <f t="shared" si="7"/>
        <v>45840</v>
      </c>
      <c r="J37" s="15">
        <f t="shared" si="8"/>
        <v>68</v>
      </c>
      <c r="K37" s="16">
        <f t="shared" si="3"/>
        <v>45908</v>
      </c>
      <c r="L37" s="7" t="s">
        <v>3</v>
      </c>
      <c r="M37" s="7">
        <f t="shared" si="4"/>
        <v>45887</v>
      </c>
      <c r="N37" s="11" t="s">
        <v>9</v>
      </c>
      <c r="O37" s="11" t="s">
        <v>20</v>
      </c>
      <c r="P37" s="11" t="s">
        <v>19</v>
      </c>
      <c r="R37" s="38">
        <v>45886</v>
      </c>
      <c r="S37" s="40">
        <v>86</v>
      </c>
      <c r="T37" s="34">
        <f t="shared" si="0"/>
        <v>45972</v>
      </c>
      <c r="U37" s="41" t="s">
        <v>21</v>
      </c>
      <c r="V37" s="42">
        <f t="shared" si="1"/>
        <v>45951</v>
      </c>
      <c r="W37" s="43" t="s">
        <v>25</v>
      </c>
      <c r="X37" s="43" t="s">
        <v>25</v>
      </c>
      <c r="Y37" s="43" t="s">
        <v>25</v>
      </c>
    </row>
    <row r="38" spans="1:25" x14ac:dyDescent="0.25">
      <c r="A38" s="9">
        <v>45793</v>
      </c>
      <c r="B38">
        <v>56</v>
      </c>
      <c r="C38" s="5">
        <f>Tableau242[[#This Row],[Date dépôt]]+Tableau242[[#This Row],[Délais de soutenance (jours)]]</f>
        <v>45849</v>
      </c>
      <c r="D38" s="7" t="s">
        <v>3</v>
      </c>
      <c r="E38" s="7">
        <f>Tableau242[[#This Row],[1ère date de soutenance disponible]]-21</f>
        <v>45828</v>
      </c>
      <c r="F38" s="7" t="s">
        <v>3</v>
      </c>
      <c r="G38" s="7" t="s">
        <v>3</v>
      </c>
      <c r="H38" s="5"/>
      <c r="I38" s="13">
        <f t="shared" si="7"/>
        <v>45841</v>
      </c>
      <c r="J38" s="15">
        <f t="shared" si="8"/>
        <v>67</v>
      </c>
      <c r="K38" s="16">
        <f t="shared" si="3"/>
        <v>45908</v>
      </c>
      <c r="L38" s="7" t="s">
        <v>3</v>
      </c>
      <c r="M38" s="7">
        <f t="shared" si="4"/>
        <v>45887</v>
      </c>
      <c r="N38" s="11" t="s">
        <v>9</v>
      </c>
      <c r="O38" s="11" t="s">
        <v>20</v>
      </c>
      <c r="P38" s="11" t="s">
        <v>19</v>
      </c>
      <c r="R38" s="38">
        <v>45887</v>
      </c>
      <c r="S38" s="40">
        <v>86</v>
      </c>
      <c r="T38" s="34">
        <f t="shared" si="0"/>
        <v>45973</v>
      </c>
      <c r="U38" s="41" t="s">
        <v>21</v>
      </c>
      <c r="V38" s="42">
        <f t="shared" si="1"/>
        <v>45952</v>
      </c>
      <c r="W38" s="43" t="s">
        <v>25</v>
      </c>
      <c r="X38" s="43" t="s">
        <v>25</v>
      </c>
      <c r="Y38" s="43" t="s">
        <v>25</v>
      </c>
    </row>
    <row r="39" spans="1:25" x14ac:dyDescent="0.25">
      <c r="A39" s="9">
        <v>45794</v>
      </c>
      <c r="B39">
        <v>56</v>
      </c>
      <c r="C39" s="5">
        <f>Tableau242[[#This Row],[Date dépôt]]+Tableau242[[#This Row],[Délais de soutenance (jours)]]</f>
        <v>45850</v>
      </c>
      <c r="D39" s="7" t="s">
        <v>3</v>
      </c>
      <c r="E39" s="7">
        <f>Tableau242[[#This Row],[1ère date de soutenance disponible]]-21</f>
        <v>45829</v>
      </c>
      <c r="F39" s="7" t="s">
        <v>3</v>
      </c>
      <c r="G39" s="7" t="s">
        <v>3</v>
      </c>
      <c r="H39" s="5"/>
      <c r="I39" s="13">
        <f t="shared" si="7"/>
        <v>45842</v>
      </c>
      <c r="J39" s="15">
        <f t="shared" si="8"/>
        <v>66</v>
      </c>
      <c r="K39" s="16">
        <f t="shared" si="3"/>
        <v>45908</v>
      </c>
      <c r="L39" s="7" t="s">
        <v>3</v>
      </c>
      <c r="M39" s="7">
        <f t="shared" si="4"/>
        <v>45887</v>
      </c>
      <c r="N39" s="11" t="s">
        <v>9</v>
      </c>
      <c r="O39" s="11" t="s">
        <v>20</v>
      </c>
      <c r="P39" s="11" t="s">
        <v>19</v>
      </c>
      <c r="R39" s="38">
        <v>45888</v>
      </c>
      <c r="S39" s="40">
        <v>86</v>
      </c>
      <c r="T39" s="34">
        <f t="shared" si="0"/>
        <v>45974</v>
      </c>
      <c r="U39" s="41" t="s">
        <v>21</v>
      </c>
      <c r="V39" s="42">
        <f t="shared" si="1"/>
        <v>45953</v>
      </c>
      <c r="W39" s="43"/>
      <c r="X39" s="43"/>
      <c r="Y39" s="43"/>
    </row>
    <row r="40" spans="1:25" x14ac:dyDescent="0.25">
      <c r="A40" s="9">
        <v>45795</v>
      </c>
      <c r="B40">
        <v>56</v>
      </c>
      <c r="C40" s="5">
        <f>Tableau242[[#This Row],[Date dépôt]]+Tableau242[[#This Row],[Délais de soutenance (jours)]]</f>
        <v>45851</v>
      </c>
      <c r="D40" s="7" t="s">
        <v>3</v>
      </c>
      <c r="E40" s="7">
        <f>Tableau242[[#This Row],[1ère date de soutenance disponible]]-21</f>
        <v>45830</v>
      </c>
      <c r="F40" s="7" t="s">
        <v>3</v>
      </c>
      <c r="G40" s="7" t="s">
        <v>3</v>
      </c>
      <c r="H40" s="5"/>
      <c r="I40" s="13">
        <f t="shared" si="7"/>
        <v>45843</v>
      </c>
      <c r="J40" s="15">
        <f t="shared" si="8"/>
        <v>65</v>
      </c>
      <c r="K40" s="16">
        <f t="shared" si="3"/>
        <v>45908</v>
      </c>
      <c r="L40" s="7" t="s">
        <v>3</v>
      </c>
      <c r="M40" s="7">
        <f t="shared" si="4"/>
        <v>45887</v>
      </c>
      <c r="N40" s="11" t="s">
        <v>9</v>
      </c>
      <c r="O40" s="11" t="s">
        <v>20</v>
      </c>
      <c r="P40" s="11" t="s">
        <v>19</v>
      </c>
      <c r="R40" s="38">
        <v>45889</v>
      </c>
      <c r="S40" s="40">
        <v>86</v>
      </c>
      <c r="T40" s="34">
        <f t="shared" si="0"/>
        <v>45975</v>
      </c>
      <c r="U40" s="41" t="s">
        <v>21</v>
      </c>
      <c r="V40" s="42">
        <f t="shared" si="1"/>
        <v>45954</v>
      </c>
      <c r="W40" s="43"/>
      <c r="X40" s="43"/>
      <c r="Y40" s="43"/>
    </row>
    <row r="41" spans="1:25" x14ac:dyDescent="0.25">
      <c r="A41" s="9">
        <v>45796</v>
      </c>
      <c r="B41">
        <v>56</v>
      </c>
      <c r="C41" s="5">
        <f>Tableau242[[#This Row],[Date dépôt]]+Tableau242[[#This Row],[Délais de soutenance (jours)]]</f>
        <v>45852</v>
      </c>
      <c r="D41" s="7" t="s">
        <v>3</v>
      </c>
      <c r="E41" s="7">
        <f>Tableau242[[#This Row],[1ère date de soutenance disponible]]-21</f>
        <v>45831</v>
      </c>
      <c r="F41" s="7" t="s">
        <v>3</v>
      </c>
      <c r="G41" s="7" t="s">
        <v>3</v>
      </c>
      <c r="H41" s="5"/>
      <c r="I41" s="13">
        <f t="shared" si="7"/>
        <v>45844</v>
      </c>
      <c r="J41" s="15">
        <f t="shared" si="8"/>
        <v>64</v>
      </c>
      <c r="K41" s="16">
        <f t="shared" si="3"/>
        <v>45908</v>
      </c>
      <c r="L41" s="7" t="s">
        <v>3</v>
      </c>
      <c r="M41" s="7">
        <f t="shared" si="4"/>
        <v>45887</v>
      </c>
      <c r="N41" s="11" t="s">
        <v>9</v>
      </c>
      <c r="O41" s="11" t="s">
        <v>20</v>
      </c>
      <c r="P41" s="11" t="s">
        <v>19</v>
      </c>
      <c r="R41" s="38">
        <v>45890</v>
      </c>
      <c r="S41" s="40">
        <v>86</v>
      </c>
      <c r="T41" s="34">
        <f t="shared" si="0"/>
        <v>45976</v>
      </c>
      <c r="U41" s="41" t="s">
        <v>21</v>
      </c>
      <c r="V41" s="42">
        <f t="shared" si="1"/>
        <v>45955</v>
      </c>
      <c r="W41" s="43"/>
      <c r="X41" s="43"/>
      <c r="Y41" s="43"/>
    </row>
    <row r="42" spans="1:25" x14ac:dyDescent="0.25">
      <c r="A42" s="9">
        <v>45797</v>
      </c>
      <c r="B42">
        <v>56</v>
      </c>
      <c r="C42" s="5">
        <f>Tableau242[[#This Row],[Date dépôt]]+Tableau242[[#This Row],[Délais de soutenance (jours)]]</f>
        <v>45853</v>
      </c>
      <c r="D42" s="7" t="s">
        <v>3</v>
      </c>
      <c r="E42" s="7">
        <f>Tableau242[[#This Row],[1ère date de soutenance disponible]]-21</f>
        <v>45832</v>
      </c>
      <c r="F42" s="7" t="s">
        <v>3</v>
      </c>
      <c r="G42" s="7" t="s">
        <v>3</v>
      </c>
      <c r="H42" s="5"/>
      <c r="I42" s="13">
        <f t="shared" si="7"/>
        <v>45845</v>
      </c>
      <c r="J42" s="15">
        <f t="shared" si="8"/>
        <v>63</v>
      </c>
      <c r="K42" s="16">
        <f t="shared" si="3"/>
        <v>45908</v>
      </c>
      <c r="L42" s="7" t="s">
        <v>3</v>
      </c>
      <c r="M42" s="7">
        <f t="shared" si="4"/>
        <v>45887</v>
      </c>
      <c r="N42" s="11" t="s">
        <v>9</v>
      </c>
      <c r="O42" s="11" t="s">
        <v>20</v>
      </c>
      <c r="P42" s="11" t="s">
        <v>19</v>
      </c>
      <c r="R42" s="38">
        <v>45891</v>
      </c>
      <c r="S42" s="40">
        <v>86</v>
      </c>
      <c r="T42" s="34">
        <f t="shared" si="0"/>
        <v>45977</v>
      </c>
      <c r="U42" s="41" t="s">
        <v>21</v>
      </c>
      <c r="V42" s="42">
        <f t="shared" si="1"/>
        <v>45956</v>
      </c>
      <c r="W42" s="43"/>
      <c r="X42" s="43"/>
      <c r="Y42" s="43"/>
    </row>
    <row r="43" spans="1:25" x14ac:dyDescent="0.25">
      <c r="A43" s="9">
        <v>45798</v>
      </c>
      <c r="B43">
        <v>56</v>
      </c>
      <c r="C43" s="5">
        <f>Tableau242[[#This Row],[Date dépôt]]+Tableau242[[#This Row],[Délais de soutenance (jours)]]</f>
        <v>45854</v>
      </c>
      <c r="D43" s="7" t="s">
        <v>3</v>
      </c>
      <c r="E43" s="7">
        <f>Tableau242[[#This Row],[1ère date de soutenance disponible]]-21</f>
        <v>45833</v>
      </c>
      <c r="F43" s="7" t="s">
        <v>3</v>
      </c>
      <c r="G43" s="7" t="s">
        <v>3</v>
      </c>
      <c r="H43" s="5"/>
      <c r="I43" s="13">
        <f t="shared" si="7"/>
        <v>45846</v>
      </c>
      <c r="J43" s="15">
        <f t="shared" si="8"/>
        <v>62</v>
      </c>
      <c r="K43" s="16">
        <f t="shared" si="3"/>
        <v>45908</v>
      </c>
      <c r="L43" s="7" t="s">
        <v>3</v>
      </c>
      <c r="M43" s="7">
        <f t="shared" si="4"/>
        <v>45887</v>
      </c>
      <c r="N43" s="11" t="s">
        <v>9</v>
      </c>
      <c r="O43" s="11" t="s">
        <v>20</v>
      </c>
      <c r="P43" s="11" t="s">
        <v>19</v>
      </c>
      <c r="R43" s="38">
        <v>45892</v>
      </c>
      <c r="S43" s="40">
        <v>86</v>
      </c>
      <c r="T43" s="34">
        <f t="shared" si="0"/>
        <v>45978</v>
      </c>
      <c r="U43" s="41" t="s">
        <v>21</v>
      </c>
      <c r="V43" s="42">
        <f t="shared" si="1"/>
        <v>45957</v>
      </c>
      <c r="W43" s="43"/>
      <c r="X43" s="43"/>
      <c r="Y43" s="43"/>
    </row>
    <row r="44" spans="1:25" x14ac:dyDescent="0.25">
      <c r="A44" s="9">
        <v>45799</v>
      </c>
      <c r="B44">
        <v>56</v>
      </c>
      <c r="C44" s="5">
        <f>Tableau242[[#This Row],[Date dépôt]]+Tableau242[[#This Row],[Délais de soutenance (jours)]]</f>
        <v>45855</v>
      </c>
      <c r="D44" s="7" t="s">
        <v>3</v>
      </c>
      <c r="E44" s="7">
        <f>Tableau242[[#This Row],[1ère date de soutenance disponible]]-21</f>
        <v>45834</v>
      </c>
      <c r="F44" s="7" t="s">
        <v>3</v>
      </c>
      <c r="G44" s="7" t="s">
        <v>3</v>
      </c>
      <c r="H44" s="5"/>
      <c r="I44" s="13">
        <f t="shared" si="7"/>
        <v>45847</v>
      </c>
      <c r="J44" s="15">
        <f t="shared" si="8"/>
        <v>61</v>
      </c>
      <c r="K44" s="16">
        <f t="shared" si="3"/>
        <v>45908</v>
      </c>
      <c r="L44" s="7" t="s">
        <v>3</v>
      </c>
      <c r="M44" s="7">
        <f t="shared" si="4"/>
        <v>45887</v>
      </c>
      <c r="N44" s="11" t="s">
        <v>9</v>
      </c>
      <c r="O44" s="11" t="s">
        <v>20</v>
      </c>
      <c r="P44" s="11" t="s">
        <v>19</v>
      </c>
      <c r="S44" s="15"/>
    </row>
    <row r="45" spans="1:25" x14ac:dyDescent="0.25">
      <c r="A45" s="9">
        <v>45800</v>
      </c>
      <c r="B45">
        <v>56</v>
      </c>
      <c r="C45" s="5">
        <f>Tableau242[[#This Row],[Date dépôt]]+Tableau242[[#This Row],[Délais de soutenance (jours)]]</f>
        <v>45856</v>
      </c>
      <c r="D45" s="7" t="s">
        <v>3</v>
      </c>
      <c r="E45" s="7">
        <f>Tableau242[[#This Row],[1ère date de soutenance disponible]]-21</f>
        <v>45835</v>
      </c>
      <c r="F45" s="7" t="s">
        <v>3</v>
      </c>
      <c r="G45" s="7" t="s">
        <v>3</v>
      </c>
      <c r="H45" s="5"/>
      <c r="I45" s="13">
        <f t="shared" si="7"/>
        <v>45848</v>
      </c>
      <c r="J45" s="15">
        <f t="shared" si="8"/>
        <v>60</v>
      </c>
      <c r="K45" s="16">
        <f t="shared" si="3"/>
        <v>45908</v>
      </c>
      <c r="L45" s="7" t="s">
        <v>3</v>
      </c>
      <c r="M45" s="7">
        <f t="shared" si="4"/>
        <v>45887</v>
      </c>
      <c r="N45" s="11" t="s">
        <v>9</v>
      </c>
      <c r="O45" s="11" t="s">
        <v>20</v>
      </c>
      <c r="P45" s="11" t="s">
        <v>19</v>
      </c>
      <c r="R45" s="31"/>
      <c r="S45" s="14"/>
      <c r="T45" s="16"/>
      <c r="U45" s="28"/>
      <c r="V45" s="11"/>
      <c r="W45" s="12"/>
      <c r="X45" s="12"/>
      <c r="Y45" s="12"/>
    </row>
    <row r="46" spans="1:25" x14ac:dyDescent="0.25">
      <c r="A46" s="9">
        <v>45801</v>
      </c>
      <c r="B46">
        <v>56</v>
      </c>
      <c r="C46" s="5">
        <f>Tableau242[[#This Row],[Date dépôt]]+Tableau242[[#This Row],[Délais de soutenance (jours)]]</f>
        <v>45857</v>
      </c>
      <c r="D46" s="7" t="s">
        <v>3</v>
      </c>
      <c r="E46" s="7">
        <f>Tableau242[[#This Row],[1ère date de soutenance disponible]]-21</f>
        <v>45836</v>
      </c>
      <c r="F46" s="7" t="s">
        <v>3</v>
      </c>
      <c r="G46" s="7" t="s">
        <v>3</v>
      </c>
      <c r="H46" s="5"/>
      <c r="I46" s="13">
        <f t="shared" si="7"/>
        <v>45849</v>
      </c>
      <c r="J46" s="15">
        <f t="shared" si="8"/>
        <v>59</v>
      </c>
      <c r="K46" s="16">
        <f t="shared" si="3"/>
        <v>45908</v>
      </c>
      <c r="L46" s="7" t="s">
        <v>3</v>
      </c>
      <c r="M46" s="7">
        <f t="shared" si="4"/>
        <v>45887</v>
      </c>
      <c r="N46" s="11" t="s">
        <v>9</v>
      </c>
      <c r="O46" s="11" t="s">
        <v>20</v>
      </c>
      <c r="P46" s="11" t="s">
        <v>19</v>
      </c>
    </row>
    <row r="47" spans="1:25" x14ac:dyDescent="0.25">
      <c r="A47" s="9">
        <v>45802</v>
      </c>
      <c r="B47">
        <v>56</v>
      </c>
      <c r="C47" s="5">
        <f>Tableau242[[#This Row],[Date dépôt]]+Tableau242[[#This Row],[Délais de soutenance (jours)]]</f>
        <v>45858</v>
      </c>
      <c r="D47" s="7" t="s">
        <v>3</v>
      </c>
      <c r="E47" s="7">
        <f>Tableau242[[#This Row],[1ère date de soutenance disponible]]-21</f>
        <v>45837</v>
      </c>
      <c r="F47" s="7" t="s">
        <v>3</v>
      </c>
      <c r="G47" s="7" t="s">
        <v>3</v>
      </c>
      <c r="H47" s="5"/>
      <c r="I47" s="13">
        <f t="shared" si="7"/>
        <v>45850</v>
      </c>
      <c r="J47" s="15">
        <f t="shared" si="8"/>
        <v>58</v>
      </c>
      <c r="K47" s="16">
        <f t="shared" si="3"/>
        <v>45908</v>
      </c>
      <c r="L47" s="7" t="s">
        <v>3</v>
      </c>
      <c r="M47" s="7">
        <f t="shared" si="4"/>
        <v>45887</v>
      </c>
      <c r="N47" s="11" t="s">
        <v>9</v>
      </c>
      <c r="O47" s="11" t="s">
        <v>20</v>
      </c>
      <c r="P47" s="11" t="s">
        <v>19</v>
      </c>
    </row>
    <row r="48" spans="1:25" x14ac:dyDescent="0.25">
      <c r="A48" s="9">
        <v>45803</v>
      </c>
      <c r="B48">
        <v>56</v>
      </c>
      <c r="C48" s="5">
        <f>Tableau242[[#This Row],[Date dépôt]]+Tableau242[[#This Row],[Délais de soutenance (jours)]]</f>
        <v>45859</v>
      </c>
      <c r="D48" s="7" t="s">
        <v>3</v>
      </c>
      <c r="E48" s="7">
        <f>Tableau242[[#This Row],[1ère date de soutenance disponible]]-21</f>
        <v>45838</v>
      </c>
      <c r="F48" s="7" t="s">
        <v>3</v>
      </c>
      <c r="G48" s="7" t="s">
        <v>3</v>
      </c>
      <c r="H48" s="5"/>
      <c r="I48" s="13">
        <f t="shared" si="7"/>
        <v>45851</v>
      </c>
      <c r="J48" s="15">
        <f t="shared" si="8"/>
        <v>57</v>
      </c>
      <c r="K48" s="16">
        <f t="shared" si="3"/>
        <v>45908</v>
      </c>
      <c r="L48" s="7" t="s">
        <v>3</v>
      </c>
      <c r="M48" s="7">
        <f t="shared" ref="M48:M49" si="9">K48-21</f>
        <v>45887</v>
      </c>
      <c r="N48" s="11" t="s">
        <v>9</v>
      </c>
      <c r="O48" s="11" t="s">
        <v>20</v>
      </c>
      <c r="P48" s="11" t="s">
        <v>19</v>
      </c>
    </row>
    <row r="49" spans="1:16" x14ac:dyDescent="0.25">
      <c r="A49" s="9">
        <v>45804</v>
      </c>
      <c r="B49">
        <v>56</v>
      </c>
      <c r="C49" s="5">
        <f>Tableau242[[#This Row],[Date dépôt]]+Tableau242[[#This Row],[Délais de soutenance (jours)]]</f>
        <v>45860</v>
      </c>
      <c r="D49" s="7" t="s">
        <v>3</v>
      </c>
      <c r="E49" s="7">
        <f>Tableau242[[#This Row],[1ère date de soutenance disponible]]-21</f>
        <v>45839</v>
      </c>
      <c r="F49" s="7" t="s">
        <v>3</v>
      </c>
      <c r="G49" s="7" t="s">
        <v>3</v>
      </c>
      <c r="H49" s="5"/>
      <c r="I49" s="13">
        <f t="shared" si="7"/>
        <v>45852</v>
      </c>
      <c r="J49" s="15">
        <f t="shared" si="8"/>
        <v>56</v>
      </c>
      <c r="K49" s="16">
        <f t="shared" si="3"/>
        <v>45908</v>
      </c>
      <c r="L49" s="7" t="s">
        <v>3</v>
      </c>
      <c r="M49" s="7">
        <f t="shared" si="9"/>
        <v>45887</v>
      </c>
      <c r="N49" s="11" t="s">
        <v>9</v>
      </c>
      <c r="O49" s="11" t="s">
        <v>20</v>
      </c>
      <c r="P49" s="11" t="s">
        <v>19</v>
      </c>
    </row>
    <row r="50" spans="1:16" x14ac:dyDescent="0.25">
      <c r="A50" s="9">
        <v>45805</v>
      </c>
      <c r="B50">
        <v>56</v>
      </c>
      <c r="C50" s="5">
        <f>Tableau242[[#This Row],[Date dépôt]]+Tableau242[[#This Row],[Délais de soutenance (jours)]]</f>
        <v>45861</v>
      </c>
      <c r="D50" s="7" t="s">
        <v>3</v>
      </c>
      <c r="E50" s="7">
        <f>Tableau242[[#This Row],[1ère date de soutenance disponible]]-21</f>
        <v>45840</v>
      </c>
      <c r="F50" s="7" t="s">
        <v>3</v>
      </c>
      <c r="G50" s="7" t="s">
        <v>3</v>
      </c>
      <c r="H50" s="5"/>
      <c r="I50" s="13"/>
      <c r="J50" s="15"/>
      <c r="K50" s="16"/>
      <c r="L50" s="7"/>
      <c r="M50" s="7"/>
      <c r="N50" s="11"/>
      <c r="O50" s="11"/>
      <c r="P50" s="5"/>
    </row>
    <row r="51" spans="1:16" x14ac:dyDescent="0.25">
      <c r="A51" s="9">
        <v>45806</v>
      </c>
      <c r="B51">
        <v>56</v>
      </c>
      <c r="C51" s="5">
        <f>Tableau242[[#This Row],[Date dépôt]]+Tableau242[[#This Row],[Délais de soutenance (jours)]]</f>
        <v>45862</v>
      </c>
      <c r="D51" s="7" t="s">
        <v>3</v>
      </c>
      <c r="E51" s="7">
        <f>Tableau242[[#This Row],[1ère date de soutenance disponible]]-21</f>
        <v>45841</v>
      </c>
      <c r="F51" s="7" t="s">
        <v>3</v>
      </c>
      <c r="G51" s="7" t="s">
        <v>3</v>
      </c>
      <c r="H51" s="5"/>
    </row>
    <row r="52" spans="1:16" x14ac:dyDescent="0.25">
      <c r="D52" s="7"/>
    </row>
    <row r="53" spans="1:16" ht="34.5" customHeight="1" x14ac:dyDescent="0.25">
      <c r="A53" s="44" t="s">
        <v>26</v>
      </c>
      <c r="B53" s="44"/>
      <c r="C53" s="44"/>
      <c r="D53" s="44"/>
      <c r="E53" s="44"/>
      <c r="F53" s="44"/>
      <c r="G53" s="44"/>
    </row>
    <row r="54" spans="1:16" x14ac:dyDescent="0.25">
      <c r="D54" s="7"/>
    </row>
    <row r="55" spans="1:16" x14ac:dyDescent="0.25">
      <c r="D55" s="7"/>
    </row>
    <row r="56" spans="1:16" x14ac:dyDescent="0.25">
      <c r="D56" s="7"/>
    </row>
    <row r="57" spans="1:16" x14ac:dyDescent="0.25">
      <c r="D57" s="7"/>
    </row>
    <row r="58" spans="1:16" x14ac:dyDescent="0.25">
      <c r="D58" s="7"/>
    </row>
    <row r="59" spans="1:16" x14ac:dyDescent="0.25">
      <c r="D59" s="7"/>
    </row>
    <row r="60" spans="1:16" x14ac:dyDescent="0.25">
      <c r="D60" s="7"/>
    </row>
    <row r="61" spans="1:16" x14ac:dyDescent="0.25">
      <c r="D61" s="7"/>
    </row>
    <row r="62" spans="1:16" x14ac:dyDescent="0.25">
      <c r="D62" s="7"/>
    </row>
    <row r="63" spans="1:16" x14ac:dyDescent="0.25">
      <c r="D63" s="7"/>
    </row>
    <row r="64" spans="1:16" x14ac:dyDescent="0.25">
      <c r="D64" s="7"/>
    </row>
    <row r="65" spans="4:4" x14ac:dyDescent="0.25">
      <c r="D65" s="7"/>
    </row>
    <row r="66" spans="4:4" x14ac:dyDescent="0.25">
      <c r="D66" s="7"/>
    </row>
    <row r="67" spans="4:4" x14ac:dyDescent="0.25">
      <c r="D67" s="7"/>
    </row>
    <row r="68" spans="4:4" x14ac:dyDescent="0.25">
      <c r="D68" s="7"/>
    </row>
    <row r="69" spans="4:4" x14ac:dyDescent="0.25">
      <c r="D69" s="7"/>
    </row>
    <row r="70" spans="4:4" x14ac:dyDescent="0.25">
      <c r="D70" s="7"/>
    </row>
    <row r="71" spans="4:4" x14ac:dyDescent="0.25">
      <c r="D71" s="7"/>
    </row>
    <row r="72" spans="4:4" x14ac:dyDescent="0.25">
      <c r="D72" s="7"/>
    </row>
    <row r="73" spans="4:4" x14ac:dyDescent="0.25">
      <c r="D73" s="7"/>
    </row>
    <row r="74" spans="4:4" x14ac:dyDescent="0.25">
      <c r="D74" s="7"/>
    </row>
    <row r="75" spans="4:4" x14ac:dyDescent="0.25">
      <c r="D75" s="7"/>
    </row>
    <row r="76" spans="4:4" x14ac:dyDescent="0.25">
      <c r="D76" s="7"/>
    </row>
    <row r="77" spans="4:4" x14ac:dyDescent="0.25">
      <c r="D77" s="7"/>
    </row>
    <row r="78" spans="4:4" x14ac:dyDescent="0.25">
      <c r="D78" s="7"/>
    </row>
    <row r="79" spans="4:4" x14ac:dyDescent="0.25">
      <c r="D79" s="7"/>
    </row>
    <row r="80" spans="4:4" x14ac:dyDescent="0.25">
      <c r="D80" s="7"/>
    </row>
    <row r="81" spans="4:4" x14ac:dyDescent="0.25">
      <c r="D81" s="7"/>
    </row>
    <row r="82" spans="4:4" x14ac:dyDescent="0.25">
      <c r="D82" s="7"/>
    </row>
    <row r="83" spans="4:4" x14ac:dyDescent="0.25">
      <c r="D83" s="7"/>
    </row>
    <row r="84" spans="4:4" x14ac:dyDescent="0.25">
      <c r="D84" s="7"/>
    </row>
    <row r="85" spans="4:4" x14ac:dyDescent="0.25">
      <c r="D85" s="7"/>
    </row>
    <row r="86" spans="4:4" x14ac:dyDescent="0.25">
      <c r="D86" s="7"/>
    </row>
    <row r="87" spans="4:4" x14ac:dyDescent="0.25">
      <c r="D87" s="7"/>
    </row>
    <row r="88" spans="4:4" x14ac:dyDescent="0.25">
      <c r="D88" s="7"/>
    </row>
    <row r="89" spans="4:4" x14ac:dyDescent="0.25">
      <c r="D89" s="7"/>
    </row>
    <row r="90" spans="4:4" x14ac:dyDescent="0.25">
      <c r="D90" s="7"/>
    </row>
    <row r="91" spans="4:4" x14ac:dyDescent="0.25">
      <c r="D91" s="7"/>
    </row>
    <row r="92" spans="4:4" x14ac:dyDescent="0.25">
      <c r="D92" s="7"/>
    </row>
    <row r="93" spans="4:4" x14ac:dyDescent="0.25">
      <c r="D93" s="7"/>
    </row>
    <row r="94" spans="4:4" x14ac:dyDescent="0.25">
      <c r="D94" s="7"/>
    </row>
    <row r="95" spans="4:4" x14ac:dyDescent="0.25">
      <c r="D95" s="7"/>
    </row>
    <row r="96" spans="4:4" x14ac:dyDescent="0.25">
      <c r="D96" s="7"/>
    </row>
    <row r="97" spans="4:4" x14ac:dyDescent="0.25">
      <c r="D97" s="7"/>
    </row>
    <row r="98" spans="4:4" x14ac:dyDescent="0.25">
      <c r="D98" s="7"/>
    </row>
    <row r="99" spans="4:4" x14ac:dyDescent="0.25">
      <c r="D99" s="7"/>
    </row>
    <row r="100" spans="4:4" x14ac:dyDescent="0.25">
      <c r="D100" s="7"/>
    </row>
    <row r="101" spans="4:4" x14ac:dyDescent="0.25">
      <c r="D101" s="7"/>
    </row>
    <row r="102" spans="4:4" x14ac:dyDescent="0.25">
      <c r="D102" s="7"/>
    </row>
    <row r="103" spans="4:4" x14ac:dyDescent="0.25">
      <c r="D103" s="7"/>
    </row>
    <row r="104" spans="4:4" x14ac:dyDescent="0.25">
      <c r="D104" s="7"/>
    </row>
    <row r="105" spans="4:4" x14ac:dyDescent="0.25">
      <c r="D105" s="7"/>
    </row>
    <row r="106" spans="4:4" x14ac:dyDescent="0.25">
      <c r="D106" s="7"/>
    </row>
    <row r="107" spans="4:4" x14ac:dyDescent="0.25">
      <c r="D107" s="7"/>
    </row>
    <row r="108" spans="4:4" x14ac:dyDescent="0.25">
      <c r="D108" s="7"/>
    </row>
    <row r="109" spans="4:4" x14ac:dyDescent="0.25">
      <c r="D109" s="7"/>
    </row>
    <row r="110" spans="4:4" x14ac:dyDescent="0.25">
      <c r="D110" s="7"/>
    </row>
    <row r="111" spans="4:4" x14ac:dyDescent="0.25">
      <c r="D111" s="7"/>
    </row>
    <row r="112" spans="4:4" x14ac:dyDescent="0.25">
      <c r="D112" s="7"/>
    </row>
    <row r="113" spans="4:4" x14ac:dyDescent="0.25">
      <c r="D113" s="7"/>
    </row>
    <row r="114" spans="4:4" x14ac:dyDescent="0.25">
      <c r="D114" s="7"/>
    </row>
    <row r="115" spans="4:4" x14ac:dyDescent="0.25">
      <c r="D115" s="7"/>
    </row>
    <row r="116" spans="4:4" x14ac:dyDescent="0.25">
      <c r="D116" s="7"/>
    </row>
    <row r="117" spans="4:4" x14ac:dyDescent="0.25">
      <c r="D117" s="7"/>
    </row>
    <row r="118" spans="4:4" x14ac:dyDescent="0.25">
      <c r="D118" s="7"/>
    </row>
    <row r="119" spans="4:4" x14ac:dyDescent="0.25">
      <c r="D119" s="7"/>
    </row>
    <row r="120" spans="4:4" x14ac:dyDescent="0.25">
      <c r="D120" s="7"/>
    </row>
    <row r="121" spans="4:4" x14ac:dyDescent="0.25">
      <c r="D121" s="7"/>
    </row>
    <row r="122" spans="4:4" x14ac:dyDescent="0.25">
      <c r="D122" s="7"/>
    </row>
    <row r="123" spans="4:4" x14ac:dyDescent="0.25">
      <c r="D123" s="7"/>
    </row>
    <row r="124" spans="4:4" x14ac:dyDescent="0.25">
      <c r="D124" s="7"/>
    </row>
    <row r="125" spans="4:4" x14ac:dyDescent="0.25">
      <c r="D125" s="7"/>
    </row>
    <row r="126" spans="4:4" x14ac:dyDescent="0.25">
      <c r="D126" s="7"/>
    </row>
    <row r="127" spans="4:4" x14ac:dyDescent="0.25">
      <c r="D127" s="7"/>
    </row>
    <row r="128" spans="4:4" x14ac:dyDescent="0.25">
      <c r="D128" s="7"/>
    </row>
    <row r="129" spans="4:4" x14ac:dyDescent="0.25">
      <c r="D129" s="7"/>
    </row>
    <row r="130" spans="4:4" x14ac:dyDescent="0.25">
      <c r="D130" s="7"/>
    </row>
    <row r="131" spans="4:4" x14ac:dyDescent="0.25">
      <c r="D131" s="7"/>
    </row>
    <row r="132" spans="4:4" x14ac:dyDescent="0.25">
      <c r="D132" s="7"/>
    </row>
    <row r="133" spans="4:4" x14ac:dyDescent="0.25">
      <c r="D133" s="7"/>
    </row>
    <row r="134" spans="4:4" x14ac:dyDescent="0.25">
      <c r="D134" s="7"/>
    </row>
    <row r="135" spans="4:4" x14ac:dyDescent="0.25">
      <c r="D135" s="7"/>
    </row>
    <row r="136" spans="4:4" x14ac:dyDescent="0.25">
      <c r="D136" s="7"/>
    </row>
    <row r="137" spans="4:4" x14ac:dyDescent="0.25">
      <c r="D137" s="7"/>
    </row>
    <row r="138" spans="4:4" x14ac:dyDescent="0.25">
      <c r="D138" s="7"/>
    </row>
    <row r="139" spans="4:4" x14ac:dyDescent="0.25">
      <c r="D139" s="7"/>
    </row>
    <row r="140" spans="4:4" x14ac:dyDescent="0.25">
      <c r="D140" s="7"/>
    </row>
    <row r="141" spans="4:4" x14ac:dyDescent="0.25">
      <c r="D141" s="7"/>
    </row>
    <row r="142" spans="4:4" x14ac:dyDescent="0.25">
      <c r="D142" s="7"/>
    </row>
    <row r="143" spans="4:4" x14ac:dyDescent="0.25">
      <c r="D143" s="7"/>
    </row>
    <row r="144" spans="4:4" x14ac:dyDescent="0.25">
      <c r="D144" s="7"/>
    </row>
    <row r="145" spans="4:4" x14ac:dyDescent="0.25">
      <c r="D145" s="7"/>
    </row>
    <row r="146" spans="4:4" x14ac:dyDescent="0.25">
      <c r="D146" s="7"/>
    </row>
    <row r="147" spans="4:4" x14ac:dyDescent="0.25">
      <c r="D147" s="7"/>
    </row>
    <row r="148" spans="4:4" x14ac:dyDescent="0.25">
      <c r="D148" s="7"/>
    </row>
    <row r="149" spans="4:4" x14ac:dyDescent="0.25">
      <c r="D149" s="7"/>
    </row>
    <row r="150" spans="4:4" x14ac:dyDescent="0.25">
      <c r="D150" s="7"/>
    </row>
    <row r="151" spans="4:4" x14ac:dyDescent="0.25">
      <c r="D151" s="7"/>
    </row>
  </sheetData>
  <mergeCells count="1">
    <mergeCell ref="A53:G53"/>
  </mergeCells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été 2026</vt:lpstr>
    </vt:vector>
  </TitlesOfParts>
  <Company>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GARKUN Kateryna</dc:creator>
  <cp:lastModifiedBy>CARROLL Sonia</cp:lastModifiedBy>
  <cp:lastPrinted>2024-02-01T08:33:59Z</cp:lastPrinted>
  <dcterms:created xsi:type="dcterms:W3CDTF">2023-09-21T07:49:46Z</dcterms:created>
  <dcterms:modified xsi:type="dcterms:W3CDTF">2026-03-17T12:31:06Z</dcterms:modified>
</cp:coreProperties>
</file>